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kypalop\Desktop\363_nové znenie_VLÁDA\"/>
    </mc:Choice>
  </mc:AlternateContent>
  <bookViews>
    <workbookView xWindow="-105" yWindow="-105" windowWidth="19305" windowHeight="7590" activeTab="2"/>
  </bookViews>
  <sheets>
    <sheet name="Hárok1" sheetId="3" r:id="rId1"/>
    <sheet name="SK orphans as of 2018" sheetId="2" r:id="rId2"/>
    <sheet name="návrhy A1N, A1P" sheetId="1" r:id="rId3"/>
  </sheets>
  <definedNames>
    <definedName name="_xlnm._FilterDatabase" localSheetId="2" hidden="1">'návrhy A1N, A1P'!$A$1:$AN$74</definedName>
    <definedName name="_xlnm._FilterDatabase" localSheetId="1" hidden="1">'SK orphans as of 2018'!$A$1:$AX$78</definedName>
  </definedNames>
  <calcPr calcId="162913"/>
</workbook>
</file>

<file path=xl/calcChain.xml><?xml version="1.0" encoding="utf-8"?>
<calcChain xmlns="http://schemas.openxmlformats.org/spreadsheetml/2006/main">
  <c r="E12" i="3" l="1"/>
  <c r="D12" i="3" l="1"/>
  <c r="C12" i="3"/>
  <c r="E9" i="3"/>
  <c r="AE3" i="2"/>
  <c r="AF3" i="2"/>
  <c r="D9" i="3"/>
  <c r="C9" i="3"/>
  <c r="AP3" i="2" l="1"/>
  <c r="AO3" i="2"/>
  <c r="AN3" i="2"/>
  <c r="AM3" i="2"/>
  <c r="AL3" i="2"/>
  <c r="AG3" i="2" l="1"/>
  <c r="AI78" i="2"/>
  <c r="AJ78" i="2" s="1"/>
  <c r="AH78" i="2"/>
  <c r="AI77" i="2"/>
  <c r="AJ77" i="2" s="1"/>
  <c r="AH77" i="2"/>
  <c r="AI76" i="2"/>
  <c r="AJ76" i="2" s="1"/>
  <c r="AH76" i="2"/>
  <c r="AI75" i="2"/>
  <c r="AJ75" i="2" s="1"/>
  <c r="AH75" i="2"/>
  <c r="AI74" i="2"/>
  <c r="AH74" i="2"/>
  <c r="AI73" i="2"/>
  <c r="AH73" i="2"/>
  <c r="AI72" i="2"/>
  <c r="AH72" i="2"/>
  <c r="AI71" i="2"/>
  <c r="AH71" i="2"/>
  <c r="AI70" i="2"/>
  <c r="AH70" i="2"/>
  <c r="AI69" i="2"/>
  <c r="AH69" i="2"/>
  <c r="AI68" i="2"/>
  <c r="AH68" i="2"/>
  <c r="AI67" i="2"/>
  <c r="AJ67" i="2" s="1"/>
  <c r="AH67" i="2"/>
  <c r="AI66" i="2"/>
  <c r="AJ66" i="2" s="1"/>
  <c r="AH66" i="2"/>
  <c r="AI65" i="2"/>
  <c r="AJ65" i="2" s="1"/>
  <c r="AH65" i="2"/>
  <c r="AI64" i="2"/>
  <c r="AH64" i="2"/>
  <c r="AI63" i="2"/>
  <c r="AH63" i="2"/>
  <c r="AI62" i="2"/>
  <c r="AJ62" i="2" s="1"/>
  <c r="AH62" i="2"/>
  <c r="AI61" i="2"/>
  <c r="AJ61" i="2" s="1"/>
  <c r="AH61" i="2"/>
  <c r="AI60" i="2"/>
  <c r="AJ60" i="2" s="1"/>
  <c r="AH60" i="2"/>
  <c r="AI59" i="2"/>
  <c r="AJ59" i="2" s="1"/>
  <c r="AH59" i="2"/>
  <c r="AI58" i="2"/>
  <c r="AH58" i="2"/>
  <c r="AI57" i="2"/>
  <c r="AH57" i="2"/>
  <c r="AI56" i="2"/>
  <c r="AH56" i="2"/>
  <c r="AI55" i="2"/>
  <c r="AJ55" i="2" s="1"/>
  <c r="AH55" i="2"/>
  <c r="AI54" i="2"/>
  <c r="AH54" i="2"/>
  <c r="AI53" i="2"/>
  <c r="AH53" i="2"/>
  <c r="AI52" i="2"/>
  <c r="AH52" i="2"/>
  <c r="AI51" i="2"/>
  <c r="AH51" i="2"/>
  <c r="AI50" i="2"/>
  <c r="AH50" i="2"/>
  <c r="AI49" i="2"/>
  <c r="AH49" i="2"/>
  <c r="AI48" i="2"/>
  <c r="AH48" i="2"/>
  <c r="AI47" i="2"/>
  <c r="AH47" i="2"/>
  <c r="AI46" i="2"/>
  <c r="AJ46" i="2" s="1"/>
  <c r="AH46" i="2"/>
  <c r="AI45" i="2"/>
  <c r="AH45" i="2"/>
  <c r="AI44" i="2"/>
  <c r="AH44" i="2"/>
  <c r="AI43" i="2"/>
  <c r="AH43" i="2"/>
  <c r="AI42" i="2"/>
  <c r="AH42" i="2"/>
  <c r="AI41" i="2"/>
  <c r="AH41" i="2"/>
  <c r="AI40" i="2"/>
  <c r="AH40" i="2"/>
  <c r="AI39" i="2"/>
  <c r="AH39" i="2"/>
  <c r="AI38" i="2"/>
  <c r="AH38" i="2"/>
  <c r="AI37" i="2"/>
  <c r="AH37" i="2"/>
  <c r="AI36" i="2"/>
  <c r="AH36" i="2"/>
  <c r="AI35" i="2"/>
  <c r="AH35" i="2"/>
  <c r="AI34" i="2"/>
  <c r="AH34" i="2"/>
  <c r="AI33" i="2"/>
  <c r="AH33" i="2"/>
  <c r="AI32" i="2"/>
  <c r="AH32" i="2"/>
  <c r="AI31" i="2"/>
  <c r="AH31" i="2"/>
  <c r="AI30" i="2"/>
  <c r="AH30" i="2"/>
  <c r="AI29" i="2"/>
  <c r="AH29" i="2"/>
  <c r="AI28" i="2"/>
  <c r="AH28" i="2"/>
  <c r="AI27" i="2"/>
  <c r="AH27" i="2"/>
  <c r="AI26" i="2"/>
  <c r="AJ26" i="2" s="1"/>
  <c r="AH26" i="2"/>
  <c r="AI25" i="2"/>
  <c r="AH25" i="2"/>
  <c r="AI24" i="2"/>
  <c r="AH24" i="2"/>
  <c r="AI23" i="2"/>
  <c r="AH23" i="2"/>
  <c r="AI22" i="2"/>
  <c r="AH22" i="2"/>
  <c r="AI21" i="2"/>
  <c r="AH21" i="2"/>
  <c r="AI20" i="2"/>
  <c r="AH20" i="2"/>
  <c r="AI19" i="2"/>
  <c r="AH19" i="2"/>
  <c r="AI18" i="2"/>
  <c r="AJ18" i="2" s="1"/>
  <c r="AH18" i="2"/>
  <c r="AI17" i="2"/>
  <c r="AJ17" i="2" s="1"/>
  <c r="AH17" i="2"/>
  <c r="AI16" i="2"/>
  <c r="AH16" i="2"/>
  <c r="AI15" i="2"/>
  <c r="AH15" i="2"/>
  <c r="AI14" i="2"/>
  <c r="AH14" i="2"/>
  <c r="AI13" i="2"/>
  <c r="AH13" i="2"/>
  <c r="AI12" i="2"/>
  <c r="AJ12" i="2" s="1"/>
  <c r="AH12" i="2"/>
  <c r="AJ11" i="2"/>
  <c r="AI11" i="2"/>
  <c r="AH11" i="2"/>
  <c r="AI10" i="2"/>
  <c r="AJ10" i="2" s="1"/>
  <c r="AH10" i="2"/>
  <c r="AJ9" i="2"/>
  <c r="AI9" i="2"/>
  <c r="AH9" i="2"/>
  <c r="AI8" i="2"/>
  <c r="AJ8" i="2" s="1"/>
  <c r="AH8" i="2"/>
  <c r="AI7" i="2"/>
  <c r="AJ7" i="2" s="1"/>
  <c r="AH7" i="2"/>
  <c r="AI6" i="2"/>
  <c r="AI3" i="2" s="1"/>
  <c r="AH6" i="2"/>
  <c r="AH3" i="2" s="1"/>
  <c r="AJ6" i="2" l="1"/>
  <c r="AJ3" i="2"/>
</calcChain>
</file>

<file path=xl/sharedStrings.xml><?xml version="1.0" encoding="utf-8"?>
<sst xmlns="http://schemas.openxmlformats.org/spreadsheetml/2006/main" count="3605" uniqueCount="620">
  <si>
    <t>ID návrhu</t>
  </si>
  <si>
    <t>Typ návrhu</t>
  </si>
  <si>
    <t>Stav návrhu</t>
  </si>
  <si>
    <t>Typ Podania</t>
  </si>
  <si>
    <t>Výzva</t>
  </si>
  <si>
    <t>Pripomienky</t>
  </si>
  <si>
    <t>Zamietnutý návrh</t>
  </si>
  <si>
    <t>Pôvodný dátum začatia</t>
  </si>
  <si>
    <t>Aktuálny dátum začatia</t>
  </si>
  <si>
    <t>Dátum zaradenia do UUC</t>
  </si>
  <si>
    <t>Dátum zaradenia do ZKL</t>
  </si>
  <si>
    <t>Dátum späťvzatia</t>
  </si>
  <si>
    <t>Trvanie Procesu</t>
  </si>
  <si>
    <t>ŠÚKL</t>
  </si>
  <si>
    <t>Navrhovateľ</t>
  </si>
  <si>
    <t>Obchodný názov</t>
  </si>
  <si>
    <t>ATC</t>
  </si>
  <si>
    <t>Názov</t>
  </si>
  <si>
    <t>Doplnok</t>
  </si>
  <si>
    <t>MCV</t>
  </si>
  <si>
    <t>KC</t>
  </si>
  <si>
    <t>Názov liečiva</t>
  </si>
  <si>
    <t>Cesta podania</t>
  </si>
  <si>
    <t>Doplnok k názvu</t>
  </si>
  <si>
    <t>Držiteľ</t>
  </si>
  <si>
    <t>Štát držiteľa</t>
  </si>
  <si>
    <t>Počet ŠDL v balení</t>
  </si>
  <si>
    <t>Typ lieku</t>
  </si>
  <si>
    <t>Zmluva</t>
  </si>
  <si>
    <t>Suma úhrad 12 mes. podľa rozhodnutia</t>
  </si>
  <si>
    <t>Navrh. suma úhrad 12 mes</t>
  </si>
  <si>
    <t>Navrh. suma úhrad 24 mes</t>
  </si>
  <si>
    <t>Navrh. suma úhrad 36 mes</t>
  </si>
  <si>
    <t>ŠDL</t>
  </si>
  <si>
    <t>Jednotka ŠDL</t>
  </si>
  <si>
    <t>Návrh UZP2</t>
  </si>
  <si>
    <t>Preskr. obmedzenie</t>
  </si>
  <si>
    <t>Ind. obmedzenie</t>
  </si>
  <si>
    <t>Znenie ind. obmedzenia</t>
  </si>
  <si>
    <t>Obm. na súhlas ZP</t>
  </si>
  <si>
    <t>A1P</t>
  </si>
  <si>
    <t>Právoplatný</t>
  </si>
  <si>
    <t>ORPHAN</t>
  </si>
  <si>
    <t>Áno</t>
  </si>
  <si>
    <t>Nie</t>
  </si>
  <si>
    <t>2189C</t>
  </si>
  <si>
    <t>AbbVie Ltd</t>
  </si>
  <si>
    <t>Venclyxto</t>
  </si>
  <si>
    <t>L01XX52</t>
  </si>
  <si>
    <t>Venclyxto 10 mg filmom obalené tablety</t>
  </si>
  <si>
    <t>tbl flm 14(7x2)x10 mg (blis.PVC/PE/PCTFE/Al-jednotl.dávka)</t>
  </si>
  <si>
    <t>venetoklax</t>
  </si>
  <si>
    <t>p.o.</t>
  </si>
  <si>
    <t>14 ks (10mg)</t>
  </si>
  <si>
    <t>ABV-GB</t>
  </si>
  <si>
    <t>GB</t>
  </si>
  <si>
    <t>originál</t>
  </si>
  <si>
    <t/>
  </si>
  <si>
    <t>DF</t>
  </si>
  <si>
    <t>HEM, ONK</t>
  </si>
  <si>
    <t xml:space="preserve">Hradená liečba venclyxtom sa môže indikovať:  a) V monoterapii na liečbu chronickej lymfocytovej leukémie (CLL), pri ktorej je prítomná delécia 17p alebo mutácia TP53 u dospelých pacientov, u ktorých nie je vhodná alebo zlyhala liečba inhibítorom dráhy B-bunkového receptora.  b) V monoterapii taktiež na liečbu CLL v neprítomnosti delécie 17p alebo mutácieTP53 u dospelých pacientov, u ktorých zlyhala chemoterapia, ako aj liečba inhibítorom dráhy B-bunkového receptora.  Hradená liečba sa môže indikovať v Národnom onkologickom ústave, Bratislava; Onkologickom ústave sv. Alžbety s.r.o., Bratislava; Klinike hematológie a transfúziológie LF UK, SZU a UNB (Nemocnica sv. Cyrila a Metoda); Východoslovenskom onkologickom ústave, a.s., Košice; Klinike hematológie a onkohematológie Univerzitnej nemocnice L. Pasteura, Košice; Hematologickom oddelení Fakultnej nemocnice s poliklinikou F. D. Roosevelta Banská Bystrica; Klinike hematológie a transfuziológie, Univerzitnej Nemocnice Martin; v hematologickej ambulancii Fakultnej nemocnice Nitra; Oddelení klinickej hematológie, Fakultnej nemocnice s poliklinikou J. A. Reimana Prešov.  Hradená liečba podlieha predchádzajúcemu súhlasu zdravotnej poisťovne </t>
  </si>
  <si>
    <t>2191C</t>
  </si>
  <si>
    <t>Venclyxto 50 mg filmom obalené tablety</t>
  </si>
  <si>
    <t>tbl flm 7 (7x1)x50 mg (blis.PVC/PE/PCTFE/Al-jednotl.dávka)</t>
  </si>
  <si>
    <t>7 ks (50mg)</t>
  </si>
  <si>
    <t xml:space="preserve">Hradená liečba venclyxtom sa môže indikovať:  a) V monoterapii na liečbu chronickej lymfocytovej leukémie (CLL), pri ktorej je prítomná delécia 17p alebo mutácia TP53 u dospelých pacientov, u ktorých nie je vhodná alebo zlyhala liečba inhibítorom dráhy B-bunkového receptora.  b) V monoterapii taktiež na liečbu CLL v neprítomnosti delécie 17p alebo mutácieTP53 u dospelých  pacientov, u ktorých zlyhala chemoterapia, ako aj liečba inhibítorom dráhy B-bunkového receptora.  Hradená liečba sa môže indikovať v Národnom onkologickom ústave, Bratislava; Onkologickom ústave sv. Alžbety s.r.o., Bratislava; Klinike hematológie a transfúziológie LF UK, SZU a UNB (Nemocnica sv. Cyrila a Metoda); Východoslovenskom onkologickom ústave, a.s., Košice; Klinike hematológie a onkohematológie Univerzitnej nemocnice L. Pasteura, Košice; Hematologickom oddelení Fakultnej nemocnice s poliklinikou F. D. Roosevelta Banská Bystrica; Klinike hematológie a transfuziológie, Univerzitnej Nemocnice Martin; v hematologickej ambulancii Fakultnej nemocnice Nitra; Oddelení klinickej hematológie, Fakultnej nemocnice s poliklinikou J. A. Reimana Prešov.  Hradená liečba podlieha predchádzajúcemu súhlasu zdravotnej poisťovne </t>
  </si>
  <si>
    <t>2192C</t>
  </si>
  <si>
    <t>Venclyxto 100 mg filmom obalené tablety</t>
  </si>
  <si>
    <t>tbl flm 7 (7x1)x100 mg (blis.PVC/PE/PCTFE/Al-jednotl.dávka)</t>
  </si>
  <si>
    <t>7 ks (100mg)</t>
  </si>
  <si>
    <t>2193C</t>
  </si>
  <si>
    <t>tbl flm 14 (7x2)x100 mg (blis.PVC/PE/PCTFE/Al-jednotl.dávka)</t>
  </si>
  <si>
    <t>14 ks (100mg)</t>
  </si>
  <si>
    <t>2194C</t>
  </si>
  <si>
    <t>tbl flm 7 (7x4)x100 mg (blis.PVC/PE/PCTFE/Al-jednotl.dávka)</t>
  </si>
  <si>
    <t>112 ks (100mg)</t>
  </si>
  <si>
    <t xml:space="preserve">Hradená liečba venclyxtom sa môže indikovať:  a) V monoterapii na liečbu chronickej lymfocytovej leukémie (CLL), pri ktorej je prítomná delécia 17p alebo mutácia TP53 u dospelých pacientov, u ktorých nie je vhodná alebo zlyhala liečba inhibítorom dráhy B-bunkového receptora. b) V monoterapii taktiež na liečbu CLL v neprítomnosti delécie 17p alebo mutácieTP53 u dospelých pacientov, u ktorých zlyhala chemoterapia, ako aj liečba inhibítorom dráhy B-bunkového receptora.                                  Hradená liečba sa môže indikovať v Národnom onkologickom ústave, Bratislava; Onkologickom ústave sv. Alžbety s.r.o., Bratislava; Klinike hematológie a transfúziológie LF UK, SZU a UNB (Nemocnica sv. Cyrila a Metoda); Východoslovenskom onkologickom ústave, a.s., Košice; Klinike hematológie a onkohematológie Univerzitnej nemocnice L. Pasteura, Košice; Hematologickom oddelení Fakultnej nemocnice s poliklinikou F. D. Roosevelta Banská Bystrica; Klinike hematológie a transfuziológie, Univerzitnej Nemocnice Martin; v hematologickej ambulancií Fakultnej nemocnice Nitra; Oddelení klinickej hematológie, Fakultnej nemocnice s poliklinikou J. A. Reimana Prešov. Hradená liečba podlieha predchádzajúcemu súhlasu zdravotnej poisťovne.                                    </t>
  </si>
  <si>
    <t>A1N</t>
  </si>
  <si>
    <t>98638</t>
  </si>
  <si>
    <t>Swedish Orphan Biovitrum International AB</t>
  </si>
  <si>
    <t>Orfadin</t>
  </si>
  <si>
    <t>A16AX04</t>
  </si>
  <si>
    <t>Orfadin 2 mg tvrdé kapsuly</t>
  </si>
  <si>
    <t>cps dur 60x2 mg (fľ.HDPE)</t>
  </si>
  <si>
    <t>Nitizinón</t>
  </si>
  <si>
    <t>2 mg (60 ks)</t>
  </si>
  <si>
    <t>SWO</t>
  </si>
  <si>
    <t>SE</t>
  </si>
  <si>
    <t>mg</t>
  </si>
  <si>
    <t>bez preskripčného obmedzenia</t>
  </si>
  <si>
    <t xml:space="preserve">Hradená liečba sa môže indikovať u dospelých a pediatrických (v každom veku) pacientov s potvrdenou diagnózou hereditárnej tyrozinémie typu 1 (HT-1) v kombinácii s obmedzením tyrozínu a fenylalanínu v diéte.  Hradená liečba sa môže indikovať a liek predpisovať v Centre dedičných metabolických porúch Národného ústavu detských chorôb v Bratislave, v Metabolickej ambulancii Detskej fakultnej nemocnice s poliklinikou Banská Bystrica, v Metabolickej ambulancii Detskej fakultnej nemocnice Košice.  Hradená liečba podlieha predchádzajúcemu súhlasu zdravotnej poisťovne. </t>
  </si>
  <si>
    <t>98639</t>
  </si>
  <si>
    <t>Orfadin 5 mg tvrdé kapsuly</t>
  </si>
  <si>
    <t>cps dur 60x5 mg (fľ.HDPE)</t>
  </si>
  <si>
    <t>5 mg (60 ks)</t>
  </si>
  <si>
    <t>98640</t>
  </si>
  <si>
    <t>Orfadin 10 mg tvrdé kapsuly</t>
  </si>
  <si>
    <t>cps dur 60x10 mg (fľ.HDPE)</t>
  </si>
  <si>
    <t>10 mg (60 ks)</t>
  </si>
  <si>
    <t>4327B</t>
  </si>
  <si>
    <t>Orfadin 20 mg tvrdé kapsuly</t>
  </si>
  <si>
    <t>cps dur 60x20 mg (fľ.HDPE)</t>
  </si>
  <si>
    <t>20 mg (60 ks)</t>
  </si>
  <si>
    <t>5205B</t>
  </si>
  <si>
    <t>Orfadin 4 mg/ml perorálna suspenzia</t>
  </si>
  <si>
    <t>sus por 1x90 ml (fľ.skl.)</t>
  </si>
  <si>
    <t>4 mg/ml (90 ml)</t>
  </si>
  <si>
    <t xml:space="preserve">Hradená liečba sa môže indikovať u pediatrických pacientov s potvrdenou diagnózou hereditárnej tyrozinémie typu 1 (HT-1) v kombinácii s obmedzením tyrozínu a fenylalanínu v diéte, ktorí majú problémy s prehĺtaním kapsúl. Hradená liečba sa môže indikovať a liek predpisovať v Centre dedičných metabolických porúch Národného ústavu detských chorôb v Bratislave, v Metabolickej ambulancii Detskej fakultnej nemocnice s poliklinikou Banská Bystrica, v Metabolickej ambulancii Detskej fakultnej nemocnice Košice.  Hradená liečba podlieha predchádzajúcemu súhlasu zdravotnej poisťovne. </t>
  </si>
  <si>
    <t>37719</t>
  </si>
  <si>
    <t>Shire Human Genetic Therapies AB</t>
  </si>
  <si>
    <t>Elaprase</t>
  </si>
  <si>
    <t>A16AB09</t>
  </si>
  <si>
    <t>Elaprase 2 mg/ml infúzny koncentrát</t>
  </si>
  <si>
    <t>con inf 1x3 ml/6 mg (liek.inj.skl.)</t>
  </si>
  <si>
    <t>Idursulfáza</t>
  </si>
  <si>
    <t>parent.</t>
  </si>
  <si>
    <t>2 mg/ml</t>
  </si>
  <si>
    <t>SHH</t>
  </si>
  <si>
    <t>Hradená liečba sa môže indikovať pre dlhodobú terapiu u pacientov s Hunterovým syndrómom (mukopolysacharidóza II, MPS II). Hradená liečba sa môže indikovať v Centre dedičných metabolických porúch Národného ústavu detských chorôb v Bratislave. Hradená liečba podlieha predchádzajúcemu súhlasu zdravotnej poisťovne.</t>
  </si>
  <si>
    <t>CSL Behring GmbH</t>
  </si>
  <si>
    <t>B02BD04</t>
  </si>
  <si>
    <t>250 IU</t>
  </si>
  <si>
    <t>CSL</t>
  </si>
  <si>
    <t>DE</t>
  </si>
  <si>
    <t>UT</t>
  </si>
  <si>
    <t>HEM</t>
  </si>
  <si>
    <t>500 IU</t>
  </si>
  <si>
    <t>1000 IU</t>
  </si>
  <si>
    <t>2000 IU</t>
  </si>
  <si>
    <t>4481C</t>
  </si>
  <si>
    <t>Biogen Idec Ltd.</t>
  </si>
  <si>
    <t>Spinraza</t>
  </si>
  <si>
    <t>M09AX07</t>
  </si>
  <si>
    <t>Spinraza 12 mg injekčný roztok</t>
  </si>
  <si>
    <t>sol inj 1x5 ml/12 mg (liek.inj.skl.)</t>
  </si>
  <si>
    <t>Nusinersen</t>
  </si>
  <si>
    <t>12 mg</t>
  </si>
  <si>
    <t>BGI-GB-1</t>
  </si>
  <si>
    <t>NEU</t>
  </si>
  <si>
    <t xml:space="preserve">Hradenú liečbu môže indikovať neurológ: Hradenú liečbu môže indikovať neurológ: a) u pacientov s SMA typ I, kde bol výskyt prvých príznakov do 6. mesiaca veku a je geneticky potvrdená diagnóza 5q SMA (homozygotná delécia či heterozygotná delécia alebo bodová mutácia génu SMN1) s prítomnosťou najmenej 2 kópii SMN 2 génu, pričom pacient nemá symptómy SMA v 1. týždni veku (klasifikované ako SMA typ 0) a pacient nie je respiračne deprivovaný viac ako 16 hod počas dňa, viac ako 21 po sebe nasledujúcich dní bez prítomnosti simultánnej infekcie.  Ďalšia liečba nie je hradená ak po 5. dávke, medzi 8. a 9. mesiacom liečby, nie je preukázané zlepšenie v bodovom skóre v CHOP INTEND alebo HINE testov v porovnaní so stavom pred liečbou alebo pacient po 5. dávke liečby medzi 8. a 9. mesiacom liečby má zhoršený stav výživy alebo zhoršené respiračné funkcie, hodnotené podľa závislosti na ventilácii počas dňa a PAO2 a PACO2 merané bez oxygenoterapie a ak je pacient respiračne deprivovaný viac ako 16 hodín počas dňa a viac ako 21 po sebe nasledujúcich dni je bez prítomnosti simultánnej infekcie.  b) u pacientov s SMA typ II, kde bol výskyt prvých príznakov do 18. mesiaca veku, ktorí majú viac ako 10 bodov a  menej ako 54 bodov v škále HFMSE+13 a je geneticky potvrdená diagnóza 5q SMA (homozygotná delécia či heterozygotná delécia alebo bodová mutácia génu SMN1) s prítomnosťou najmenej 3 kópii SMN 2 génu a pacient nie je respiračne deprivovaný viac ako 16 hod počas dňa, viac ako 21 po sebe nasledujúcich dní bez prítomnosti simultánnej infekcie.  Ďalšia liečba nie je hradená ak sa u pacientov po 12 mesiacoch liečby nepreukáže zlepšenie v bodovom skóre  HFMSE+13 testu v porovnaní so stavom pred liečbou alebo nie je preukázané zlepšenie v bodovom skóre v CHOP INTEND alebo HINE alebo má zhoršený stav výživy alebo zhoršené respiračné funkcie, hodnotené podľa závislosti na ventilácii počas dňa a PAO2 a PACO2 merané bez oxygenoterapie a ak je pacient respiračne deprivovaný viac ako 16 hodín počas dňa a viac ako 21 po sebe nasledujúcich dni je bez prítomnosti simultánnej infekcie.   c)  u pacientov s SMA typ III, kde bol výskyt prvých príznakov pred 3 rokom veku, ktorí majú viac ako 10 bodov a  menej ako 54 bodov v škále HFMSE+13 a je geneticky potvrdená diagnóza 5q SMA (homozygotná delécia či heterozygotná delécia alebo bodová mutácia génu SMN1) s prítomnosťou najmenej 4 kópii SMN 2 génu a pacient nie je respiračne deprivovaný viac ako 16 hod počas dňa, viac ako 21 po sebe nasledujúcich dní bez prítomnosti simultánnej infekcie. Ďalšia liečba nie je hradená ak sa u pacientov po 12 mesiacoch liečby nepreukáže zlepšenie v bodovom skóre  HFMSE+13 testu v porovnaní so stavom pred liečbou, alebo má zhoršený stav výživy alebo zhoršené respiračné funkcie, hodnotené podľa závislosti na ventilácii počas dňa a PAO2 a PACO2 merané bez oxygenoterapie a ak je pacient respiračne deprivovaný viac ako 16 hodín počas dňa a viac ako 21 po sebe nasledujúcich dni je bez prítomnosti simultánnej infekcie.  Hradená liečba sa môže indikovať na Klinike detskej neurológie LF UK a Národného ústavu detských chorôb v Bratislave, na II. Detskej klinike SZU v Detskej fakultnej nemocnici v Banskej Bystrici a Oddelení detskej neurológie Detskej Fakultnej Nemocnice Košice. Hradená liečba podlieha predchádzajúcemu súhlasu zdravotnej poisťovne. </t>
  </si>
  <si>
    <t>94872</t>
  </si>
  <si>
    <t>AbbVie s.r.o.</t>
  </si>
  <si>
    <t>Duodopa</t>
  </si>
  <si>
    <t>N04BA02</t>
  </si>
  <si>
    <t>Duodopa intestinálny gél</t>
  </si>
  <si>
    <t>gel ist 7x100 ml (vak PVC)</t>
  </si>
  <si>
    <t>levodopa/monohydrát karbidopy</t>
  </si>
  <si>
    <t>loc.</t>
  </si>
  <si>
    <t>7 vakov</t>
  </si>
  <si>
    <t>ABV-SK</t>
  </si>
  <si>
    <t>SK</t>
  </si>
  <si>
    <t>Hradenú liečbu môže indikovať neurológ na liečbu pokročilej na levodopu reagujúcej Parkinsonovej choroby s ťažkými motorickými fluktuáciami a hyperkinézou alebo dyskinézou, ak liečba dostupnou kombináciou antiparkinsoník neviedla k uspokojivým výsledkom. Hradená liečba sa môže indikovať na Neurologických klinikách UN Bratislava, UN Martin, UN Košice a Ústrednej vojenskej nemocnice Ružomberok. Hradená liečba podlieha predchádzajúcemu súhlasu zdravotnej poisťovne.</t>
  </si>
  <si>
    <t>áno</t>
  </si>
  <si>
    <t>Pfizer Limited</t>
  </si>
  <si>
    <t>PFI-GB-1</t>
  </si>
  <si>
    <t>ONK</t>
  </si>
  <si>
    <t>4634C</t>
  </si>
  <si>
    <t>BESPONSA</t>
  </si>
  <si>
    <t>L01XC26</t>
  </si>
  <si>
    <t>BESPONSA 1 mg prášok na infúzny koncentrát</t>
  </si>
  <si>
    <t>plc ifc 1x1 mg (liek.inj.skl.)</t>
  </si>
  <si>
    <t>Inotuzumab ozogamicín</t>
  </si>
  <si>
    <t>1 mg</t>
  </si>
  <si>
    <t xml:space="preserve">Hradená liečba sa môže indikovať ako monoterapia u dospelých pacientov s relapsujúcou alebo refraktémou akútnou 
lymfoblastovou leukémiou (ALL) z prekurzorov CD22-pozitívnych B-buniek. U dospelých pacientov s relapsujúcou alebo 
refraktémou ALL z prekurzorov CD22-pozitívnych B-buniek pozitívnou na Philadelphia chromozóm (Ph+) musela zlyhať liečba 
aspoň 1 inhibítorom tyrozínkinázy (TKI). Ak nedôjde k úplnej remisii po dvoch cykloch podania liečby, ďalšia liečba nie je 
hradená. 
Hradená liečba sa môže indikovať v Onkologickom ústave sv. Alžbety s. r. o., v Národnom onkologickom ústave, Bratislava, na 
hematologickej klinike Univerzitnej nemocnice Bratislava - nemocnica sv. Cyrila a Metoda, vo Východoslovenskom 
onkologickom ústave, a. s. Košice, na klinike hematológie a onkohematológie Univerzitnej nemocnice L. Pasteura, Košice, na 
Onkologickej klinike SZU Fakultnej nemocnice s poliklinikou F.D.Roosevelta, Banská Bystrica, na hematologickom oddelení 
Fakultnej nemocnice s poliklinikou F.D.Roosevelta, Banská Bystrica a na klinike hematológie a transfuziológie Jesseniovej 
lekárskej fakulty Univerzity Komenského, Martin, v Univerzitnej nemocnici, Martin a vo Fakultnej nemocnici s poliklinikou J.A. 
Reimana, Prešov. a v Hematologickej ambulancii Fakultnej nemocnice Nitra. 
Hradená liečba podlieha predchádzajúcemu súhlasu zdravotnej poisťovne. </t>
  </si>
  <si>
    <t>7894A</t>
  </si>
  <si>
    <t>Kadcyla</t>
  </si>
  <si>
    <t>L01XC14</t>
  </si>
  <si>
    <t>Kadcyla 160 mg prášok na prípravu infúzneho koncentrátu</t>
  </si>
  <si>
    <t>plc ifo 1x160 mg (liek.inj.skl.)</t>
  </si>
  <si>
    <t>Trastuzumab emtanzín</t>
  </si>
  <si>
    <t>160 mg</t>
  </si>
  <si>
    <t>mg/kg</t>
  </si>
  <si>
    <t>7893A</t>
  </si>
  <si>
    <t>Kadcyla 100 mg prášok na prípravu infúzneho koncentrátu</t>
  </si>
  <si>
    <t>plc ifo 1x100 mg (liek.inj.skl.)</t>
  </si>
  <si>
    <t>100 mg</t>
  </si>
  <si>
    <t>1. generikum</t>
  </si>
  <si>
    <t>3990C</t>
  </si>
  <si>
    <t>Eli Lilly Nederland B.V.</t>
  </si>
  <si>
    <t>Lartruvo</t>
  </si>
  <si>
    <t>L01XC27</t>
  </si>
  <si>
    <t>Lartruvo 10mg/ml infuzny koncentrat</t>
  </si>
  <si>
    <t>con inf 2x19ml/190mg (liek. inj skl.)</t>
  </si>
  <si>
    <t>olaratumab</t>
  </si>
  <si>
    <t>LIL-NL-2</t>
  </si>
  <si>
    <t>NL</t>
  </si>
  <si>
    <t>Hradená liečba je v kombinácii s doxorubicínom určená na liečbu dospelých pacientov s pokročilým sarkómom mäkkých tkanív, ktorí nie sú vhodní na kuratívnu chirurgickú liečbu alebo rádioterapiu a ktorí v minulosti neboli liečení doxorubicínom. Pacient musí byť schopný dostať plnú dávku doxorubicínu a liečba olaratumabom je hradená v maximálnom počte 8 cyklov.</t>
  </si>
  <si>
    <t>BE</t>
  </si>
  <si>
    <t>FR</t>
  </si>
  <si>
    <t>3040C</t>
  </si>
  <si>
    <t>Alecensa</t>
  </si>
  <si>
    <t>L01XE36</t>
  </si>
  <si>
    <t>Alecensa 150 mg tvrdé kapsuly</t>
  </si>
  <si>
    <t>cps dur 224 (4x56)x150 mg (blis.PA/Al/PVC)</t>
  </si>
  <si>
    <t>Alektinib</t>
  </si>
  <si>
    <t>9482B</t>
  </si>
  <si>
    <t>Swedish Orphan Biovitrum AB (publ)</t>
  </si>
  <si>
    <t>ALPROLIX</t>
  </si>
  <si>
    <t>ALPROLIX 500 IU prášok a rozpúšťadlo na injekčný roztok</t>
  </si>
  <si>
    <t>plv iol 1x500 IU+ 5 ml solv. (liek.inj.skl)</t>
  </si>
  <si>
    <t>eftrenonakog alfa</t>
  </si>
  <si>
    <t>BVR</t>
  </si>
  <si>
    <t>Hradená liečba sa môže indikovať pri profylaxii a liečbe krvácania spôsobeného vrodeným nedostatkom faktoru IX (hemofília B).</t>
  </si>
  <si>
    <t>9483B</t>
  </si>
  <si>
    <t>ALPROLIX 1000 IU prášok a rozpúšťadlo na injekčný roztok</t>
  </si>
  <si>
    <t>plv iol 1x1000 IU+ 5 ml solv. (liek.inj.skl)</t>
  </si>
  <si>
    <t>9484B</t>
  </si>
  <si>
    <t>ALPROLIX 2000 IU prášok a rozpúšťadlo na injekčný roztok</t>
  </si>
  <si>
    <t>plv iol 1x2000 IU+ 5 ml solv. (liek.inj.skl)</t>
  </si>
  <si>
    <t>9485B</t>
  </si>
  <si>
    <t>ALPROLIX 3000 IU prášok a rozpúšťadlo na injekčný roztok</t>
  </si>
  <si>
    <t>plv iol 1x3000 IU+ 5 ml solv. (liek.inj.skl)</t>
  </si>
  <si>
    <t>3000 IU</t>
  </si>
  <si>
    <t>9481B</t>
  </si>
  <si>
    <t>ALPROLIX 250 IU prášok a rozpúšťadlo na injekčný roztok</t>
  </si>
  <si>
    <t>plv iol 1x250 IU+ 5 ml solv. (liek.inj.skl)</t>
  </si>
  <si>
    <t>3265A</t>
  </si>
  <si>
    <t>Takeda Pharma A/S</t>
  </si>
  <si>
    <t>ADCETRIS</t>
  </si>
  <si>
    <t>L01XC12</t>
  </si>
  <si>
    <t>ADCETRIS 50 mg prášok na koncentrát na infúzny roztok</t>
  </si>
  <si>
    <t>plc ifc 1x50 mg (liek. inj.skl.)</t>
  </si>
  <si>
    <t>Brentuximab vedotin</t>
  </si>
  <si>
    <t>50 mg</t>
  </si>
  <si>
    <t>TAA-1</t>
  </si>
  <si>
    <t>DK</t>
  </si>
  <si>
    <t>Hradená liečba sa môže indikovať: a) na liečbu dospelých pacientov s relabovaným alebo refraktérnym CD30+ Hodgkinovým lymfómom (HL) po transplantácii vlastných kmeňových buniek (ASCT) alebo po najmenej dvoch predchádzajúcich liečbach, ak ASCT alebo multiagentná chemoterapia neprichádza do úvahy, b) na liečbu dospelých pacientov s CD30+ HL so zvýšeným rizikom recidívy alebo progresie choroby po ASCT, c) na liečbu dospelých pacientov s relabovaným alebo refraktérnym systémovým anaplastickým veľkobunkovým lymfómom (sALCL), d) na liečbu dospelých pacientov s CD30+ kožným T-bunkovým lymfómom (CTCL) po aspoň jednej predchádzajúcej systémovej liečbe. Hradená liečba sa môže indikovať v Národnom onkologickom ústave, Bratislava, vo Východoslovenskom onkologickom ústave, a. s. Košice, na Klinike hematológie a onkohematológie Univerzitnej nemocnice L. Pasteura, Košice, na Hematologickom oddelení Fakultnej nemocnice s poliklinikou F. D. Roosevelta, Banská Bystrica a na Klinike hematológie a transfuziológie Jesseniovej lekárskej fakulty Univerzity Komenského, Martin. Hradená liečba podlieha predchádzajúcemu súhlasu zdravotnej poisťovne</t>
  </si>
  <si>
    <t>5902B</t>
  </si>
  <si>
    <t>Respreeza</t>
  </si>
  <si>
    <t>B02AB02</t>
  </si>
  <si>
    <t>Respreeza 1 000 mg prášok a rozpúšťadlo na infúzny roztok</t>
  </si>
  <si>
    <t>plv fol 1x1000 mg + 1x20 ml solv. (liek.inj.skl.)</t>
  </si>
  <si>
    <t>ľudský inhibítor alfa1-proteinázy</t>
  </si>
  <si>
    <t>1000 mg</t>
  </si>
  <si>
    <t>g</t>
  </si>
  <si>
    <t>TRN</t>
  </si>
  <si>
    <t xml:space="preserve">Hradená liečba je indikovaná pneumológom na udržiavaciu liečbu na spomalenie progresie emfyzému dospelým pacientom s CHOCHP II. – IV. štádia so zdokumentovaným genetickým vyšetrením závažného deficitu inhibítora alfa1-proteinázy homozygotného genotypu PiZZ, PiZ(null), Pi(null,null), PiSZ., ktorí majú FEV1 menej ako 50 % náležitej hodnoty.  Hradená liečba sa môže indikovať na Klinike pneumológie a ftizeológie II. LFUK a UNB, Nemocnica Ružinov Bratislava, v Národnom ústave tuberkulózy, pľúcnych chorôb a hrudníkovej chirurgie, Vyšné Hágy, na Klinike pneumológie a ftizeológie Univerzitná nemocnice L. Pasteura, Košice, na Klinike pneumológie a ftizeológie Univerzitná nemocnica, Martin.  Hradená liečba podlieha predchádzajúcemu schváleniu zdravotnou poisťovňou. </t>
  </si>
  <si>
    <t>32668</t>
  </si>
  <si>
    <t>Genzyme Europe B.V</t>
  </si>
  <si>
    <t>Caprelsa</t>
  </si>
  <si>
    <t>L01XE12</t>
  </si>
  <si>
    <t>Caprelsa 100 mg filmom obalené tablety</t>
  </si>
  <si>
    <t>tbl flm 30x100 mg (blis.PVC/PVDC/Al)</t>
  </si>
  <si>
    <t>vandetanib</t>
  </si>
  <si>
    <t>100mg</t>
  </si>
  <si>
    <t>GZE</t>
  </si>
  <si>
    <t>Hradená liečba sa môže indikovať na liečbu agresívneho a symptomatického medulárneho karcinómu štítnej žľazy (MTC) u pacientov s neresekovateľným lokálne pokročilým alebo progredujúcim metastázujúcim ochorením. Liek je indikovaný dospelým, deťom a dospievajúcim, vo veku od 5 rokov a starším. Hradená liečba podlieha predchádzajúcemu súhlasu zdravotnej poisťovne.</t>
  </si>
  <si>
    <t>32669</t>
  </si>
  <si>
    <t>Caprelsa 300 mg filmom obalené tablety</t>
  </si>
  <si>
    <t>tbl flm 30x300 mg (blis.PVC/PVDC/Al)</t>
  </si>
  <si>
    <t>300mg</t>
  </si>
  <si>
    <t>3070C</t>
  </si>
  <si>
    <t>Europharm Limited</t>
  </si>
  <si>
    <t>Ilaris</t>
  </si>
  <si>
    <t>L04AC08</t>
  </si>
  <si>
    <t>Ilaris 150 mg/ml injekčný roztok</t>
  </si>
  <si>
    <t>sol inj 1x1 ml/150 mg (liek. inj. skl.)</t>
  </si>
  <si>
    <t>Kanakinumab</t>
  </si>
  <si>
    <t>150mg/ml</t>
  </si>
  <si>
    <t>NEH - 1</t>
  </si>
  <si>
    <t>ALG, PED, REU</t>
  </si>
  <si>
    <t xml:space="preserve">Hradená liečba sa môže indikovať: A. Periodické syndrómy asociované s kryopyrínom (CAPS):  na liečbu periodických syndrómov asociovaných s kryopyrínom (CAPS) vrátane: • Muckleovho-Wellsovho syndrómu (MWS), • multisystémovej zápalovej choroby novorodencov (NOMID) / chronického neurologického,   kožného a kĺbového syndrómu u detí (CINCA), • ťažkých foriem familiárneho chladového autoinflamačného syndrómu (FCAS) / familiárnej  chladovej urtikárie (FCU), prejavujúcej sa príznakmi a prejavmi presahujúcimi kožný exantém  typu urtikárie vyvolanej chladom. B. Periodický syndróm asociovaný s receptorom pre faktor nekrotizujúci nádory (tumour necrosis factor receptor associated periodic syndrome, TRAPS): na liečbu periodického syndrómu asociovaného s receptorom pre faktor nekrotizujúci nádory (tumour necrosis factor, TNF) (TRAPS). C. Syndróm hyperimunoglobulinémie D (hyperimmunoglobulin D syndrome, HIDS)/deficitu mevalonátkinázy (mevalonate kinase deficiency, MKD): na liečbu syndrómu hyperimunoglobulinémie D (HIDS)/deficitu mevalonátkinázy (MKD). D. Familiárna stredozemská horúčka (familial mediterranean fever, FMF): na liečbu familiárnej stredozemskej horúčky (FMF). Liečba je hradená u pacientov s častými atakmi choroby napriek liečbe najvyššou znášanou dávkou kolchicínu.  Hradená liečba sa môže indikovať v Centre pre periodické horúčky, Klinika detí a dorastu JLF UK a UNM Martin. Hradená liečba podlieha predchádzajúcemu súhlasu zdravotnej poisťovne. </t>
  </si>
  <si>
    <t>1303B</t>
  </si>
  <si>
    <t>Ipsen Pharma</t>
  </si>
  <si>
    <t>COMETRIQ</t>
  </si>
  <si>
    <t>L01XE26</t>
  </si>
  <si>
    <t>COMETRIQ 20 mg tvrdé kapsuly, COMETRIQ 80 mg tvrdé kapsuly</t>
  </si>
  <si>
    <t>cps dur 84x20 mg + 28x80 mg (blis.PVC/PE/PCTFE-Al)</t>
  </si>
  <si>
    <t>cabozantinib</t>
  </si>
  <si>
    <t>28 DF</t>
  </si>
  <si>
    <t>IPE</t>
  </si>
  <si>
    <t xml:space="preserve">Hradená liečba sa môže indikovať na liečbu dospelých pacientov s inoperabilným lokálne pokročilým alebo metastatickým medulárnym karcinómom štítnej žľazy s rádiologicky preukázanou progresiou. Hradená liečba podlieha predchádzajúcemu súhlasu zdravotnej poisťovne. </t>
  </si>
  <si>
    <t>1302B</t>
  </si>
  <si>
    <t>cps dur 28x20 mg + 28x80 mg (blis.PVC/PE/PCTFE-Al)</t>
  </si>
  <si>
    <t>20 DF</t>
  </si>
  <si>
    <t>1301B</t>
  </si>
  <si>
    <t>COMETRIQ 20 mg tvrdé kapsuly</t>
  </si>
  <si>
    <t>cps dur 84x20 mg (blis.PVC/PE/PCTFE-Al)</t>
  </si>
  <si>
    <t>12 DF</t>
  </si>
  <si>
    <t>Novartis Europharm Limited</t>
  </si>
  <si>
    <t>10 mg</t>
  </si>
  <si>
    <t>9750A</t>
  </si>
  <si>
    <t>Bayer AG</t>
  </si>
  <si>
    <t>Adempas</t>
  </si>
  <si>
    <t>C02KX05</t>
  </si>
  <si>
    <t>Adempas 1 mg filmom obalené tablety</t>
  </si>
  <si>
    <t>tbl flm 42x1 mg (blis.PP/Al)</t>
  </si>
  <si>
    <t>riociguát</t>
  </si>
  <si>
    <t>BAY</t>
  </si>
  <si>
    <t>KAR</t>
  </si>
  <si>
    <t xml:space="preserve">Hradená liečba sa môže indikovať na liečbu dospelých pacientov s funkčnou triedou WHO II-III  1. s neoperovateľnou CTEPH,  2. s pretrvávajúcou alebo recidivujúcou CTEPH po chirurgickej liečbe, na zlepšenie tolerancie záťaže. Hradená liečba sa môže indikovať na Expertíznom pracovisku so zameraním sa na CTEPH, Klinika kardiológie a angiológie LF SZU NÚSCH a.s., Bratislava. </t>
  </si>
  <si>
    <t>9753A</t>
  </si>
  <si>
    <t>Adempas 1,5 mg filmom obalené tablety</t>
  </si>
  <si>
    <t>tbl flm 42x1,5 mg (blis.PP/Al)</t>
  </si>
  <si>
    <t>9756A</t>
  </si>
  <si>
    <t>Adempas 2 mg filmom obalené tablety</t>
  </si>
  <si>
    <t>tbl flm 42x2 mg (blis.PP/Al)</t>
  </si>
  <si>
    <t>9759A</t>
  </si>
  <si>
    <t>Adempas 2,5 mg filmom obalené tablety</t>
  </si>
  <si>
    <t>tbl flm 42x2,5 mg (blis.PP/Al)</t>
  </si>
  <si>
    <t>9760A</t>
  </si>
  <si>
    <t>tbl flm 84x2,5 mg (blis.PP/Al)</t>
  </si>
  <si>
    <t>AT</t>
  </si>
  <si>
    <t>Baxalta Innovations GmbH</t>
  </si>
  <si>
    <t>0075A</t>
  </si>
  <si>
    <t>Nova Laboratories Limited</t>
  </si>
  <si>
    <t>Xaluprine</t>
  </si>
  <si>
    <t>L01BB02</t>
  </si>
  <si>
    <t>Xaluprine 20 mg/ml perorálna suspenzia</t>
  </si>
  <si>
    <t>sus por 1x100 ml (fľ.skl.jantár.+2 striek.inj.PET)</t>
  </si>
  <si>
    <t>6-merkaptopurín</t>
  </si>
  <si>
    <t>20 mg/ml</t>
  </si>
  <si>
    <t>NLL</t>
  </si>
  <si>
    <t xml:space="preserve">Hradená liečba sa môže indikovať len na liečbu akútnej lymfoblastickej leukémie u detí. Hradená liečba sa môže indikovať na Klinike detskej hematológie a onkológie Národného ústavu detských chorôb, Bratislava, na Klinike pediatrickej onkológie a hematológie SZU Detskej fakultnej nemocnice s poliklinikou, Banská Bystrica, na Oddelení detskej onkológie a hematológie Detskej fakultnej nemocnice s poliklinikou, Košice </t>
  </si>
  <si>
    <t>1456B</t>
  </si>
  <si>
    <t>PTC Therapeutics International Limited</t>
  </si>
  <si>
    <t>Translarna</t>
  </si>
  <si>
    <t>M09AX03</t>
  </si>
  <si>
    <t>Translarna 125 mg granulát na perorálnu suspenziu</t>
  </si>
  <si>
    <t>gru por 30x125 mg (vre.Al)</t>
  </si>
  <si>
    <t>Ataluren</t>
  </si>
  <si>
    <t>gru por 125mg (30ks)</t>
  </si>
  <si>
    <t>PTA-IE</t>
  </si>
  <si>
    <t>IE</t>
  </si>
  <si>
    <t xml:space="preserve">Hradená liečba je indikovaná na liečbu Duchenneovej svalovej dystrofie zapríčinenej nezmyselnou (nonsense) mutáciou (nmDMD) dystrofínového génu vo veku 5 - 20 rokov schopných prejsť viac ako 75 m bez pomoci počas 6- minútového testu chôdze. Prítomnosť nezmyselnej (nonsense) mutácie v dystrofínovom géne sa má stanoviť genetickým testovaním. Ďalšia liečba nie je hradenou liečbou, ak po 48 týždňoch liečby dôjde k poklesu 6-minútového testu chôdze o viac ako 50 %. Ďalšia liečba nie je hradenou liečbou, ak pacient v 6-minútovom teste chôdze neprejde 10 samostatných krokov.  Hradená liečba sa môže indikovať na Klinike detskej neurológie Národného ústavu detských chorôb a na Oddelení detskej neurológie Detskej fakultnej nemocnice Košice. Hradená liečba podlieha predchádzajúcemu súhlasu zdravotnej poisťovne. </t>
  </si>
  <si>
    <t>1457B</t>
  </si>
  <si>
    <t>Translarna 250 mg granulát na perorálnu suspenziu</t>
  </si>
  <si>
    <t>gru por 30x250 mg (vre.Al)</t>
  </si>
  <si>
    <t>gru por 250mg (30ks)</t>
  </si>
  <si>
    <t>s.c.</t>
  </si>
  <si>
    <t>86926</t>
  </si>
  <si>
    <t>FIRDAPSE</t>
  </si>
  <si>
    <t>N07XX05</t>
  </si>
  <si>
    <t>FIRDAPSE 10 mg tablety</t>
  </si>
  <si>
    <t>tbl 100 (10x10)x10 mg (blis.PVC/PVDC/Al)</t>
  </si>
  <si>
    <t>amifampridín</t>
  </si>
  <si>
    <t>7166C</t>
  </si>
  <si>
    <t>Rydapt</t>
  </si>
  <si>
    <t>L01XE39</t>
  </si>
  <si>
    <t>midostaurín</t>
  </si>
  <si>
    <t>25 mg</t>
  </si>
  <si>
    <t>NEH-1</t>
  </si>
  <si>
    <t>80644</t>
  </si>
  <si>
    <t>Pierre Fabre Médicament</t>
  </si>
  <si>
    <t>Javlor</t>
  </si>
  <si>
    <t>L01CA05</t>
  </si>
  <si>
    <t>Javlor 25 mg/ml infúzny koncentrát</t>
  </si>
  <si>
    <t>con inf 1x2 ml/50 mg (skl.inj.liek.+šedá butyl. zátka)</t>
  </si>
  <si>
    <t>vinflunín</t>
  </si>
  <si>
    <t>parent 50 mg</t>
  </si>
  <si>
    <t>PFB</t>
  </si>
  <si>
    <t>80648</t>
  </si>
  <si>
    <t>con inf 1x10 ml/250 mg (skl.inj.liek.+šedá butyl. zátka)</t>
  </si>
  <si>
    <t>parent 250 mg</t>
  </si>
  <si>
    <t>3458B</t>
  </si>
  <si>
    <t>RIXUBIS</t>
  </si>
  <si>
    <t>RIXUBIS 250 IU prášok a rozpúštadlo na injekčný roztok</t>
  </si>
  <si>
    <t>plv iol 1x250 IU+5 ml solv. (liek.inj.skl.+fľ.skl.)</t>
  </si>
  <si>
    <t>nonakog gama</t>
  </si>
  <si>
    <t>BXA</t>
  </si>
  <si>
    <t xml:space="preserve">Hradená liečba sa môže indikovať pri profylaxii a liečbe krvácania spôsobeného vrodeným nedostatkom faktoru IX. (hemofília B). </t>
  </si>
  <si>
    <t>3459B</t>
  </si>
  <si>
    <t>RIXUBIS 500 IU prášok a rozpúštadlo na injekčný roztok</t>
  </si>
  <si>
    <t>plv iol 1x500 IU+5 ml solv. (liek.inj.skl.+fľ.skl.)</t>
  </si>
  <si>
    <t>3460B</t>
  </si>
  <si>
    <t>RIXUBIS 1000 IU prášok a rozpúštadlo na injekčný roztok</t>
  </si>
  <si>
    <t>plv iol 1x1000 IU+5 ml solv. (liek.inj.skl.+fľ.skl.)</t>
  </si>
  <si>
    <t>3461B</t>
  </si>
  <si>
    <t>RIXUBIS 2000 IU prášok a rozpúštadlo na injekčný roztok</t>
  </si>
  <si>
    <t>plv iol 1x2000 IU+5 ml solv. (liek.inj.skl.+fľ.skl.)</t>
  </si>
  <si>
    <t>4491A</t>
  </si>
  <si>
    <t>Roche Registration GmbH</t>
  </si>
  <si>
    <t>Perjeta</t>
  </si>
  <si>
    <t>L01XC13</t>
  </si>
  <si>
    <t>Perjeta 420 mg infúzny koncentrát</t>
  </si>
  <si>
    <t>con inf 1x420 mg (liek.inj.skl.)</t>
  </si>
  <si>
    <t>Pertuzumab</t>
  </si>
  <si>
    <t>HLR-DE</t>
  </si>
  <si>
    <t xml:space="preserve">Hradená liečba sa môže indikovať v kombinácii s trastuzumabom a docetaxelom pri metastatickom karcinóme prsníka s nadmernou expresiou receptora HER2 stupeň 3+ podľa imunohistochemického vyšetrenia (štandardný Hercept-test) alebo HER2 stupeň 2+ s potvrdením amplifikácie HER2 génu jednou z metód in situ hybridizácie v prvej línii liečby. Hradená liečba podlieha predchádzajúcemu súhlasu zdravotnej poisťovne. </t>
  </si>
  <si>
    <t>mg/m2</t>
  </si>
  <si>
    <t>Hradená liečba je indikovaná v monoterapii na liečbu dospelých pacientov s pokročilým alebo metastatickým karcinómom prechodného epitelu močového traktu po zlyhaní predchádzajúcej liečby obsahujúcej platinu. Hradená liečba podlieha predchádzajúcemu súhlasu zdravotnej poisťovne.</t>
  </si>
  <si>
    <t>6555A</t>
  </si>
  <si>
    <t>Erivedge</t>
  </si>
  <si>
    <t>L01XX43</t>
  </si>
  <si>
    <t>Erivedge 150 mg tvrdé kapsuly</t>
  </si>
  <si>
    <t>cps dur 28x150 mg (fľ.HDPE)</t>
  </si>
  <si>
    <t>Vismodegib</t>
  </si>
  <si>
    <t>150 mg (28 ks)</t>
  </si>
  <si>
    <t>DER, ONK, RAT</t>
  </si>
  <si>
    <t>Hradená liečba sa môže indikovať na liečbu dospelých pacientov: a) so symptomatickým metastatickým bazocelulárnym karcinómom b) s lokálne pokročilým bazocelulárnym karcinómom nevhodným na chirurgickú liečbu alebo rádioterapiu. Hradená liečba podlieha predchádzajúcemu súhlasu zdravotnej poisťovne.</t>
  </si>
  <si>
    <t>3071C</t>
  </si>
  <si>
    <t>Orphan Europe SARL</t>
  </si>
  <si>
    <t>Cystadrops,</t>
  </si>
  <si>
    <t>S01XA21</t>
  </si>
  <si>
    <t>Cystadrops, 3,8 mg/ml očná roztoková instilácia</t>
  </si>
  <si>
    <t>int opo 1x5ml/19 mg (liek.skl.)</t>
  </si>
  <si>
    <t>merkaptamín (cysteamín)</t>
  </si>
  <si>
    <t>3,8 mg/ml</t>
  </si>
  <si>
    <t>OEU-1</t>
  </si>
  <si>
    <t>ml</t>
  </si>
  <si>
    <t>NEF, OPH</t>
  </si>
  <si>
    <t xml:space="preserve">Hradená liečba podlieha predchádzajúcemu súhlasu zdravotnej poisťovne. </t>
  </si>
  <si>
    <t>4841B</t>
  </si>
  <si>
    <t>Eisai Europe Limited</t>
  </si>
  <si>
    <t>LENVIMA</t>
  </si>
  <si>
    <t>L01XE29</t>
  </si>
  <si>
    <t>LENVIMA 10 mg tvrdé kapsuly</t>
  </si>
  <si>
    <t>cps dur 30x10 mg (blis.PA/Al/PVC/Al)</t>
  </si>
  <si>
    <t>Lenvatinib</t>
  </si>
  <si>
    <t>10 mg (30ks)</t>
  </si>
  <si>
    <t>XEI-GB-4</t>
  </si>
  <si>
    <t>Hradená liečba je indikovaná na liečbu dospelých pacientov s progresívnym, lokálne pokročilým alebo metastatickým, diferencovaným (papilárnym/folikulárnym/z Hürthleho buniek) karcinómom štítnej žľazy (DTC), refraktérnym na liečbu rádioaktívnym jódom (RAI). Hradená liečba podlieha predchádzajúcemu súhlasu zdravotnej poisťovne.</t>
  </si>
  <si>
    <t>4840B</t>
  </si>
  <si>
    <t>LENVIMA 4 mg tvrdé kapsuly</t>
  </si>
  <si>
    <t>cps dur 30x4 mg (blis.PA/Al/PVC/Al)</t>
  </si>
  <si>
    <t>4 mg (30ks)</t>
  </si>
  <si>
    <t>5634C</t>
  </si>
  <si>
    <t>Xermelo</t>
  </si>
  <si>
    <t>A07XA05</t>
  </si>
  <si>
    <t>Xermelo 250 mg filmom obalené tablety</t>
  </si>
  <si>
    <t>tbl flm 90x250 mg (blis.PVC/PCTFE/PVC/Al)</t>
  </si>
  <si>
    <t>etyltelotristát</t>
  </si>
  <si>
    <t xml:space="preserve">Hradenú liečbu môže indikovať na liečbu hnačky pri karcinoidovom syndróme v kombinácii s liečbou somatostatínovými analógmi (SSA) u dospelých nedostatočne kontrolovaných liečbou SSA 1. onkológ, 2. gastroenetrológ na pracovisku I. Internej kliniky LF UK a UN Bratislava a Internej kliniky gastroenterologickej UN Martin. Ak sa po troch mesiacoch liečby nedosiahne klinická odpoveď, ďalšia liečba nie je hradenou liečbou. Hradená liečba podlieha predchádzajúcemu súhlasu zdravotnej poisťovne. </t>
  </si>
  <si>
    <t>75 mg</t>
  </si>
  <si>
    <t>sol inj 1x1 ml/30 mg (liek.inj.skl.)</t>
  </si>
  <si>
    <t>30 mg</t>
  </si>
  <si>
    <t>HLR</t>
  </si>
  <si>
    <t>98724</t>
  </si>
  <si>
    <t>UCB Pharma SA</t>
  </si>
  <si>
    <t>Xyrem</t>
  </si>
  <si>
    <t>N07XX04</t>
  </si>
  <si>
    <t>Xyrem 500 mg/ml perorálny roztok</t>
  </si>
  <si>
    <t>sol por 1x180 ml (fľa.PE + 1odmerka -10 ml)</t>
  </si>
  <si>
    <t>Nátriumoxybát</t>
  </si>
  <si>
    <t>500 mg/ml</t>
  </si>
  <si>
    <t>UCP</t>
  </si>
  <si>
    <t xml:space="preserve">Hradená liečba sa môže indikovať po zlyhaní liečby modafinilom. </t>
  </si>
  <si>
    <t>0975C</t>
  </si>
  <si>
    <t>Merck Sharp &amp; Dohme B.V.</t>
  </si>
  <si>
    <t>KEYTRUDA</t>
  </si>
  <si>
    <t>L01XC18</t>
  </si>
  <si>
    <t>KEYTRUDA 25 mg/ml infúzny koncentrát</t>
  </si>
  <si>
    <t>con inf 1x4 ml/100 mg (liek.inj.skl.)</t>
  </si>
  <si>
    <t>Pembrolizumab</t>
  </si>
  <si>
    <t>25 mg/ml</t>
  </si>
  <si>
    <t>MSD-NL</t>
  </si>
  <si>
    <t xml:space="preserve">Hradená liečba je v monoterapii indikovaná na liečbu pokročilého (neresekovateľného alebo metastatického) melanómu u dospelých. Hradená liečba podlieha predchádzajúcemu súhlasu zdravotnej poisťovne. </t>
  </si>
  <si>
    <t>7321B</t>
  </si>
  <si>
    <t>Horizon Pharma Ireland Limited</t>
  </si>
  <si>
    <t>RAVICTI</t>
  </si>
  <si>
    <t>A16AX09</t>
  </si>
  <si>
    <t>RAVICTI 1,1 g/ml perorálna kvapalina</t>
  </si>
  <si>
    <t>liq por 1x25 ml/27,5 g (fľ.skl.+adaptér)</t>
  </si>
  <si>
    <t>Glycerolfenylbutyrát</t>
  </si>
  <si>
    <t>1,1 g/ml</t>
  </si>
  <si>
    <t>HOR</t>
  </si>
  <si>
    <t xml:space="preserve">Hradená liečba sa môže indikovať ako prídavná terapia na chronickú liečbu dospelých i pediatrických pacientov vo veku ? 2 mesiacov s poruchami močovinového cyklu (urea cycle disorder, UCD) vrátane nedostatočnosti karbamoylfosfátsyntetázy (CPS) I, ornitín karbamoyltransferázy (OTC), argininosukcinát syntetázy (ASS), argininosukcinát lyázy (ASL), arginázy (ARG) I, a nedostatku ornitíntranslokázy, hyperornitínémia-hyperamonémia- homocitrulínúria syndróm (HHH), ktoré sa nedajú liečiť obmedzením príjmu bielkovín a/alebo samotným doplnením aminokyseliny. Liek sa musí užívať s obmedzením príjmu bielkovín a v niektorých prípadoch s potravinovými doplnkami (napr. esenciálne aminokyseliny, arginín, citrulín, kalorické doplnky neobsahujúce bielkoviny).  Hradená liečba sa môže indikovať a liek predpisovať v Centre dedičných metabolických porúch Národného ústavu detských chorôb v Bratislave, v Metabolickej ambulancii Detskej fakultnej nemocnice s poliklinikou Banská Bystrica, v Metabolickej ambulancii Detskej fakultnej nemocnice Košice. Hradená liečba podlieha predchádzajúcemu súhlasu zdravotnej poisťovne. </t>
  </si>
  <si>
    <t>0862C</t>
  </si>
  <si>
    <t>Actelion Registration Limited</t>
  </si>
  <si>
    <t>VELETRI</t>
  </si>
  <si>
    <t>B01AC09</t>
  </si>
  <si>
    <t>VELETRI 0,5 mg prášok na infúzny roztok</t>
  </si>
  <si>
    <t>plv ifo 1x0,5 mg (liek.inj.skl.)</t>
  </si>
  <si>
    <t>Epoprostenol</t>
  </si>
  <si>
    <t>0,5 mg</t>
  </si>
  <si>
    <t>ACB</t>
  </si>
  <si>
    <t xml:space="preserve">Hradená liečba sa môže indikovať pacientom na liečbu pľúcnej artériovej hypertenzie (PAH) (idiopatickej alebo hereditárnej PAH a PAH spojenej s ochoreniami spojivového tkaniva) na zlepšenie záťažovej kapacity u pacientov vo funkčnej triede NYHA IV podľa medzinárodnej klasifikácie WHO.  Hradená liečba sa môže indikovať u pacientov s pľúcnou artériovou hypertenziou v Národnom ústave srdcových a cievnych chorôb a. s., Bratislava, v Stredoslovenskom ústave srdcových a cievnych chorôb, a.s., Banská Bystrica a vo Východoslovenskom ústave srdcových chorôb, Košice.  Hradená liečba podlieha predchádzajúcemu súhlasu zdravotnej poisťovne. </t>
  </si>
  <si>
    <t>0863C</t>
  </si>
  <si>
    <t>VELETRI 1,5 mg prášok na infúzny roztok</t>
  </si>
  <si>
    <t>plv ifo 1x1,5 mg (liek.inj.skl.)</t>
  </si>
  <si>
    <t>1,5 mg</t>
  </si>
  <si>
    <t>7209B</t>
  </si>
  <si>
    <t>Cotellic</t>
  </si>
  <si>
    <t>L01XE38</t>
  </si>
  <si>
    <t>Cotellic 20 mg filmom obalené tablety</t>
  </si>
  <si>
    <t>tbl flm 63(3x21)x20 mg (blis.PVC/PVDC)</t>
  </si>
  <si>
    <t>Kobimetinib</t>
  </si>
  <si>
    <t>20 mg</t>
  </si>
  <si>
    <t xml:space="preserve">Hradená liečba sa môže indikovať v kombinácii s vemurafenibom na liečbu dospelých pacientov s neresekovateľným alebo metastatickým melanómom s pozitivitou mutácie V600 génu BRAF, ktorí nie sú predliečení kombináciou inhibítorov BRAF a MEK. Hradená liečba podlieha predchádzajúcemu súhlasu zdravotnej poisťovne. </t>
  </si>
  <si>
    <t>32503</t>
  </si>
  <si>
    <t>Zelboraf</t>
  </si>
  <si>
    <t>L01XE15</t>
  </si>
  <si>
    <t>Zelboraf 240 mg filmom obalené tablety</t>
  </si>
  <si>
    <t>tbl flm 56(7x8)x1x240 mg (blis.Al/Al-perf.)</t>
  </si>
  <si>
    <t>Vemurafenib</t>
  </si>
  <si>
    <t>240 mg</t>
  </si>
  <si>
    <t xml:space="preserve">Hradená liečba sa môže indikovať v monoterapii alebo v kombinácii s kobimetinibom na liečbu dospelých pacientov s neresekovateľným alebo metastatickým melanómom s pozitivitou mutácie V600 génu BRAF, ktorí nie sú predliečení kombináciou inhibítorov BRAF a MEK. Hradená liečba podlieha predchádzajúcemu súhlasu zdravotnej poisťovne. </t>
  </si>
  <si>
    <t>6956A</t>
  </si>
  <si>
    <t>Tafinlar</t>
  </si>
  <si>
    <t>L01XE23</t>
  </si>
  <si>
    <t>Tafinlar 75 mg tvrdé kapsuly</t>
  </si>
  <si>
    <t>cps dur 120x75 mg (fľ.HDPE)</t>
  </si>
  <si>
    <t>Dabrafenib</t>
  </si>
  <si>
    <t>NEH</t>
  </si>
  <si>
    <t xml:space="preserve">Hradená liečba sa môže indikovať v monoterapii alebo v kombinácii s trametinibom na liečbu dospelých pacientov s neresekovateľným alebo metastatickým melanómom s mutáciou V600 génu BRAF, ktorí nie sú predliečení kombináciou inhibítorov BRAF a MEK. Hradená liečba podlieha predchádzajúcemu súhlasu zdravotnej poisťovne. </t>
  </si>
  <si>
    <t>0781B</t>
  </si>
  <si>
    <t>Mekinist</t>
  </si>
  <si>
    <t>L01XE25</t>
  </si>
  <si>
    <t>Mekinist 2 mg filmom obalené tablety</t>
  </si>
  <si>
    <t>tbl flm 30x2 mg (fľ.HDPE)</t>
  </si>
  <si>
    <t>Trametinib</t>
  </si>
  <si>
    <t>2 mg</t>
  </si>
  <si>
    <t xml:space="preserve">Hradená liečba sa môže indikovať v monoterapii alebo v kombinácii s dabrafenibom na liečbu dospelých pacientov s neresekovateľným alebo metastatickým melanómom s mutáciou V600 génu BRAF, ktorí nie sú predliečení kombináciou inhibítorov BRAF a MEK. Hradená liečba podlieha predchádzajúcemu súhlasu zdravotnej poisťovne. </t>
  </si>
  <si>
    <t>8107A</t>
  </si>
  <si>
    <t>Kineret</t>
  </si>
  <si>
    <t>L04AC03</t>
  </si>
  <si>
    <t>Kineret 100 mg/0,67 ml injekčný roztok v naplnenej injekčnej striekačke</t>
  </si>
  <si>
    <t>sol inj 7x0,67 ml /100 mg (striek.inj.napl.skl.)</t>
  </si>
  <si>
    <t>Anakinra</t>
  </si>
  <si>
    <t>ALG, REU</t>
  </si>
  <si>
    <t>Hradená liečba sa môže indikovať v monoterapii alebo v kombinácii s inými protizápalovými liekmi a
antireumatickými liekmi modifikujúcimi ochorenie (DMARD) u dospelých, dospievajúcich, detí a dojčiat vo veku
8 mesiacov a starších s telesnou hmotnosťou od 10 kg na liečbu:
A. periodických syndrómov asociovaných s kryopyrínom (CAPS) vrátane:
- multisystémovej zápalovej choroby novorodencov (NOMID) / chronického neurologického, kožného a
kĺbového syndrómu u detí (CINCA),
- Muckleovho-Wellsovho syndrómu (MWS),
- familiárneho chladového autoinflamačného syndrómu (FCAS).
B. Stillovej choroby s aktívnymi systémovými znakmi strednej až vysokej aktivity ochorenia, alebo u pacientov
s pokračujúcou aktivitou ochorenia po liečbe nesteroidnými protizápalovými liekmi (NSAID) alebo
glukokortikoidmi, zahŕňajúcu:
- systémovú juvenilnú idiopatickú artritídu (Systemic Juvenile Idiopathic Arthritis, SJIA)
- Stillovu chorobu dospelých (Adult-Onset Still’s Disease, AOSD).
Hradenú liečbu (CAPS+AOSD) môže indikovať reumatológ na V. Internej klinike Univerzitnej nemocnice
Bratislava - Ružinov, v Univerzitnej nemocnici L. Pasteura, Košice, v Národnom ústave reumatických chorôb,
Piešťany, na II. internej klinike SZU Fakultnej nemocnice s poliklinikou F.D. Roosevelta, Banská Bystrica, na I.
internej klinike Univerzitnej nemocnice Bratislava – Staré Mesto, na II. Internej klinike Univerzitnej nemocnice
Martin a na Internej klinike Fakultnej nemocnice Nitra;
Hradenú liečbu (CAPS+SJIA) môže indikovať detský reumatológ v Národnom ústave reumatických chorôb,
Piešťany, na Klinike detí a dorastu LF UPJŠ a DFN Košice, na Klinike detí a dorastu JLF UK a UNM Martin, na
Detskej klinike LF UK a Národného ústavu detských chorôb Bratislava a na II. detskej klinike SZU Detskej
fakultnej nemocnice s poliklinikou Banská Bystrica.
Hradená liečba (CAPS) sa môže indikovať v Centre pre periodické horúčky Univerzitnej nemocnice Martin.
Hradená liečba podlieha predchádzajúcemu súhlasu zdravotnej poisťovne.</t>
  </si>
  <si>
    <t>2595B</t>
  </si>
  <si>
    <t>AstraZeneca AB</t>
  </si>
  <si>
    <t>Lynparza</t>
  </si>
  <si>
    <t>L01XX46</t>
  </si>
  <si>
    <t>Lynparza 50 mg tvrdé kapsuly</t>
  </si>
  <si>
    <t>cps dur 448 (4x112)x50 mg (fľ.HDPE)</t>
  </si>
  <si>
    <t>Olaparib</t>
  </si>
  <si>
    <t>50 mg (448 ks)</t>
  </si>
  <si>
    <t>AZC</t>
  </si>
  <si>
    <t>Hradená liečba sa môže indikovať ako monoterapia na udržiavaciu liečbu rekurentného epitelového serózneho
karcinómu ovárií, Fallopiovej trubice alebo primárneho peritoneálneho karcinómu, s vysokým gradingom, citlivého na
platinu u dospelých pacientok s mutáciou génu BRCA (germinatívnou a/alebo somatickou), ktoré odpovedajú (úplne
alebo čiastočne) na chemoterapiu na báze platiny.
Pacientky sú vhodné na liečbu olaparibom, pokiaľ majú potvrdenú patologickú mutáciu BRCA (t.j. mutácia, ktorá
narúša normálnu funkciu génu) buď germinatívnu alebo somatickú (detekovanú použitím primerane validovanej
metódy).
Pacientky majú začať liečbu olaparibom najneskôr 8 týždňov po ukončení liečebného režimu obsahujúceho platinu.
Liečba je indikovaná len pre pacientky, ktoré absolvovali dva alebo viac režimov na báze platiny a liečba viedla k
čiastočnej alebo úplnej odpovedi podľa kritérií RECIST alebo GCI.
Pacientky museli odpovedať na predposlednú chemoterapiu na báze platiny úplne alebo čiastočne (recidíva
ochorenia po 12 mesiacoch od ukončenia liečby alebo po 6-12 mesiacoch od ukončenia liečby)
V liečbe sa odporúča pokračovať až do progresie základného ochorenia.
Hradená liečba sa môže indikovať v Národnom onkologickom ústave, Bratislava, v Onkologickom ústave sv. Alžbety
s. r. o., na Okologickej klinike SZU Fakultnej nemocnice s poliklinikou F.D.Roosevelta, Banská Bystrica a vo
Východoslovenskom onkologickom ústave a. s., Košice.
Hradená liečba podlieha predchádzajúcemu súhlasu zdravotnej poisťovne.</t>
  </si>
  <si>
    <t>Rydapt 25 mg mäkké kapsuly</t>
  </si>
  <si>
    <t>cps mol 56 (2x28)x25 mg (blis. PA/AI/PVC-AI)</t>
  </si>
  <si>
    <t xml:space="preserve">Hradená liečba sa môže indikovať u dospelých pacientov s novodiagnostikovanou akútnou myeloidnou leukémiou (AML) s pozitívnou mutáciou génu FLT3 v indukčnej fáze v kombinácii so štandardnou chemoterapiou daunorubicínom a cytarabínom v maximálnej dĺžke liečby v trvaní 2 cyklov a v pokračujúcej konsolidačnej fáze v kombinácii s vysokodávkovým cytarabínom v maximálnej dĺžke liečby v trvaní 4 cyklov. Následná udržiavacia liečba v monoterapii je hradená pre pacientov s kompletnou odpoveďou (definovanou ako ? 5% blastov v kostnej dreni a neprítomnosť blastov v krvi, normálnym krvným obrazom a neprítomnosťou extramedulárnej leukémie) až do relapsu v maximálnej dĺžke udržiavacej liečby v trvaní 12 cyklov. Hradená liečba podlieha predchádzajúcemu súhlasu zdravotnej poisťovne. </t>
  </si>
  <si>
    <t xml:space="preserve">Hradená liečba sa môže indikovať v monoterapii  a)   v druhej línii pri neresekovateľnom lokálne pokročilom alebo metastatickom karcinóme prsníka s nadmernou expresiou receptora HER2 stupeň 3+ podľa imunohistochemického vyšetrenia (štandardný Hercept-test) alebo HER2 stupeň 2+ s potvrdením amplifikácie HER2 génu jednou z metód in situ hybridizácie u pacientov, ktorí boli predtým liečení trastuzumabom a taxánom, samostatne alebo v kombinácii, alebo  b)   pri recidíve ochorenia počas adjuvantnej liečby alebo v priebehu šiestich mesiacov po ukončení adjuvantnej liečby u pacientov s nadmernou expresiou receptora HER2 stupeň 3+ podľa imunohistochemického vyšetrenia (štandardný Hercept-test) alebo HER2 stupeň 2+ s potvrdením amplifikácie HER2 génu jednou z metód in situ hybridizácie.  Hradená liečba podlieha predchádzajúcemu súhlasu zdravotnej poisťovne. </t>
  </si>
  <si>
    <t xml:space="preserve">Hradená liečba sa môže indikovať v monoterapii a)   v druhej línii pri neresekovateľnom lokálne pokročilom alebo metastatickom karcinóme prsníka s nadmernou expresiou receptora HER2 stupeň 3+ podľa imunohistochemického vyšetrenia (štandardný Hercept-test) alebo HER2 stupeň 2+ s potvrdením amplifikácie HER2 génu jednou z metód in situ hybridizácie u pacientov, ktorí boli predtým liečení trastuzumabom a taxánom, samostatne alebo v kombinácii, alebo b)   pri recidíve ochorenia počas adjuvantnej liečby alebo v priebehu šiestich mesiacov po ukončení adjuvantnej liečby u pacientov s nadmernou expresiou receptora HER2 stupeň 3+ podľa imunohistochemického vyšetrenia (štandardný Hercept-test) alebo HER2 stupeň 2+ s potvrdením amplifikácie HER2 génu jednou z metód in situ hybridizácie. Hradená liečba podlieha predchádzajúcemu súhlasu zdravotnej poisťovne. </t>
  </si>
  <si>
    <t>5581C</t>
  </si>
  <si>
    <t>Merck Europe B.V.</t>
  </si>
  <si>
    <t>Bavencio</t>
  </si>
  <si>
    <t>L01XC31</t>
  </si>
  <si>
    <t>Bavencio 20 mg/ml infúzny koncentrát</t>
  </si>
  <si>
    <t>con inf 1x10 ml/200 mg (liek.inj.skl.)</t>
  </si>
  <si>
    <t>Avelumab</t>
  </si>
  <si>
    <t>200 mg</t>
  </si>
  <si>
    <t>MCK-NL</t>
  </si>
  <si>
    <t xml:space="preserve">Hradená liečba sa môže indikovať v monoterapii na liečbu dospelých pacientov s metastatickým karcinómom z Merkelových buniek (Merkel Cell Carcinoma, MCC). Hradená liečba podlieha predchádzajúcemu súhlasu zdravotnej poisťovne. </t>
  </si>
  <si>
    <t>BioMarin International Limited</t>
  </si>
  <si>
    <t>10 mg (100 ks)</t>
  </si>
  <si>
    <t>BAN</t>
  </si>
  <si>
    <t xml:space="preserve">Hradenú liečbu môže indikovať neurológ u dospelých pacientov v symptomatickej liečbe idiopatickej formy Lambert-Eatonovho myastenického syndrómu (LEMS), po vylúčení prítomnosti neoplatického procesu. Diagnóza musí byť potvrdená elektrofyziologickým vyšetrením, ktoré demonštruje výrazný, viac ako 100% vzostup amplitúdy evokovaného motorického akčeného potenciálu pri vysokofrekvenčnej stimulácii (30 Hz) periférneho nervu alebo plexus brachialis impulzami a sérologickým testom na autoprotilátky VGCC. Hradená liečba sa môže indikovať na Neurologickej klinike SZU a UNB Univerzitnej nemocnice Bratislava-Ružinov a na Neurologickej klinike JLF UK a UNM Univerzitnej nemocnice Martin. Hradená liečba podlieha predchádzajúcemu súhlasu zdravotnej poisťovne. </t>
  </si>
  <si>
    <t>6911B</t>
  </si>
  <si>
    <t>Amgen Europe B.V.</t>
  </si>
  <si>
    <t>BLINCYTO</t>
  </si>
  <si>
    <t>L01XC19</t>
  </si>
  <si>
    <t>BLINCYTO 38,5 mikrogramov prášok na prípravu infúzneho koncentrátu a roztok na prípravu infúzneho roztoku</t>
  </si>
  <si>
    <t>pci ssi 1x38,5 µg + 10 ml solv. (liek.inj.skl.)</t>
  </si>
  <si>
    <t>Blinatumomab</t>
  </si>
  <si>
    <t>AMG</t>
  </si>
  <si>
    <t>µg</t>
  </si>
  <si>
    <t>Hradená liečba sa može indikovať:
a) u dospelých na liečbu relapsujúcej alebo refraktérnej B-prekurzorovej akútnej lymfoblastovej leukémie (ALL) s negatívnym chromozómom Philadelphia a pozitívnym CD19.
Hradená liečba sa môže indikovať v Onkologickom ústave sv. Alžbety s. r. o., v Národnom onkologickom ústave, Bratislava, na hematologickej klinike Univerzitnej nemocnice Bratislava - nemocnica sv. Cyrila a Metoda, vo Východoslovenskom onkologickom ústave, a. s. Košice, na klinike hematológie a onkohematológie Univerzitnej nemocnice L. Pasteura, Košice, na Onkologickej klinike SZU Fakultnej nemocnice s poliklinikou F.D.Roosevelta, Banská Bystrica, na hematologickom oddelení Fakultnej nemocnice s poliklinikou F.D.Roosevelta, Banská Bystrica a na klinike hematológie a transfuziológie Jesseniovej lekárskej fakulty Univerzity Komenského, Martin, v Univerzitnej nemocnici, Martin a vo Fakultnej nemocnici s poliklinikou J.A. Reimana, Prešov a v Hematologickej ambulancii Fakultnej nemocnice Nitra.
b) u pediatrických pacientov vo veku 1 alebo viac rokov na liečbu B prekurzorovej ALL s negatívnym chromozómom Philadelphia a pozitívnym CD19, ktorá je refraktérna alebo relapsujúca po absolvovaní aspoň dvoch predchádzajúcich liečob alebo relapsujúca po absolvovaní predchádzajúcej alogénnej transplantácie krvotvorných kmeňových buniek.
Hradená liečba sa môže indikovať na Klinike detskej hematológie a onkológie LF UK a NÚDCH, Bratislava, na Klinike pediatrickej onkológie a hematológie SZU a DFNsP, Banská Bystrica, na oddelení detskej onkológie a hematológie, DFN, Košice a na Klinike detí a dorastu, Univerzitná nemocnica Martin.
Hradená liečba podlieha predchádzajúcemu súhlasu zdravotnej poisťovne.</t>
  </si>
  <si>
    <t>7442C</t>
  </si>
  <si>
    <t>Kyowa Kirin Holdings B.V.</t>
  </si>
  <si>
    <t>CRYSVITA</t>
  </si>
  <si>
    <t>M05BX05</t>
  </si>
  <si>
    <t>CRYSVITA 10 mg injekčný roztok</t>
  </si>
  <si>
    <t>sol inj 1x1 ml/10 mg (liek.inj.skl.)</t>
  </si>
  <si>
    <t>Burosumab</t>
  </si>
  <si>
    <t>KWH</t>
  </si>
  <si>
    <t>END, ENP</t>
  </si>
  <si>
    <t xml:space="preserve">Hradená liečba sa môže indikovať u detských pacientov do dovŕšenia 17 rokov s X-viazanou formou hypofosfatemickej rachitídy pri splnení všetkých nižšie vymenovaných kritérií: 1) s dokumentovanou vysokou sérovou koncentráciou FGF-23 2) s geneticky potvrdenou mutáciou v PHEX géne 3) pri perzistencii nízkej hypofosfatémie napriek dlhodobej substitúcii maximálnymi tolerovanými dávkami fosfátového roztoku a aktívnej formy vitamínu D 4) pri progresii kostných deformít napriek podávaniu maximálnych tolerovaných dávok štandardnej liečby (fosfáty a vitamín D) Ďalšia liečba nie je hradenou liečbou, ak je splnené jedno alebo viac z nasledovných kritérií: - sérová koncentrácia fosforu je nižšia ako 0,97 mmol/l alebo stúpla o menej ako 30% po šiestich mesiacoch liečby - alebo pomer maximálnej reabsorpcie fosfátov ku glomerulovej filtrácii (TmP/GFR) je nižší než 0,8 mmol/l resp. sa zvýšil o menej ako 30% po 6 mesiacoch liečby burosumabom  - RSS skóre (rádiologické skóre rachitických zmien) po 1 roku liečby sa zlepšilo o menej ako 30% resp. absolútne znížená hodnota skóre je menšia ako 0,5 od nasadenia liečby Hradená liečba podlieha predchádzajúcemu súhlasu zdravotnej poisťovne.  Vysvetlivky: ATC – Zatriedenie liečiva obsiahnutého v lieku podľa anatomicko-terapeuticko-chemickej klasifikácie určenej Svetovou zdravotníckou organizáciou, ŠDL a JD –Štandardná dávka liečiva a merná jednotka, v ktorej je vyjadrená, IO – Indikačné obmedzenie (Ak je v stĺpci IO uvedená skratka ind.obm., ZP - indikačné obmedzenie a súčasne obmedzenie úhrady zdravotnej poisťovne na jej predchádzajúci súhlas.), ÚZP2 – Maximálna výška úhrady zdravotnej poisťovne za štandardnú dávku liečiva, Kód – Kód lieku pridelený Štátnym ústavom pre kontrolu liečiv, CRP – Skratka držiteľa registrácie lieku, Štát – Skratka štátu, v ktorom má sídlo držiteľ registrácie lieku, MCV – Úradne určená cena lieku (bez dane z pridanej hodnoty), Konečná cena- Maximálna cena lieku vo verejnej lekárni (vrátane dane z pridanej hodnoty), ÚZP – Maximálna výška úhrady zdravotnej poisťovne za liek, s.ú. – Spôsob úhrady lieku (A alebo AS - liek, ktorému je určený osobitný spôsob úhrady lieku; I alebo S - liek, ktorému nie je určený osobitný spôsob úhrady lieku), DOP – Maximálna výška doplatku poistenca za liek, DOP % – Podiel maximálnej výšky doplatku poistenca za liek a maximálnej ceny lieku vo verejnej lekárni vyjadrený v percentách, ŠDL v balení – Počet štandardných dávok liečiva v jednom balení lieku.  *) Ak referenčná skupina obsahuje lieky, ktoré sa vyznačujú pevnou liekovou formou určenou na perorálne podanie, referenčná skupina sa rozdelí na referenčné podskupiny tak, aby rozdiel v počte kusov liekovej formy medzi najmenším a najväčším balením lieku v jednej referenčnej podskupine nebol väčší ako 20 % z počtu kusov liekovej formy najmenšieho balenia lieku. </t>
  </si>
  <si>
    <t>7443C</t>
  </si>
  <si>
    <t>CRYSVITA 20 mg injekčný roztok</t>
  </si>
  <si>
    <t>sol inj 1x1 ml/20 mg (liek.inj.skl.)</t>
  </si>
  <si>
    <t xml:space="preserve">Hradená liečba sa môže indikovať u detských pacientov do dovŕšenia 17 rokov s X-viazanou formou hypofosfatemickej rachitídy pri splnení všetkých nižšie vymenovaných kritérií: 1) s dokumentovanou vysokou sérovou koncentráciou FGF-23 2) s geneticky potvrdenou mutáciou v PHEX géne 3) pri perzistencii nízkej hypofosfatémie napriek dlhodobej substitúcii maximálnymi tolerovanými dávkami fosfátového roztoku a aktívnej formy vitamínu D 4) pri progresii kostných deformít napriek podávaniu maximálnych tolerovaných dávok štandardnej liečby (fosfáty a vitamín D) Ďalšia liečba nie je hradenou liečbou, ak je splnené jedno alebo viac z nasledovných kritérií: - sérová koncentrácia fosforu je nižšia ako 0,97 mmol/l alebo stúpla o menej ako 30% po šiestich mesiacoch liečby - alebo pomer maximálnej reabsorpcie fosfátov ku glomerulovej filtrácii (TmP/GFR) je nižší než 0,8 mmol/l resp. sa zvýšil o menej ako 30% po 6 mesiacoch liečby burosumabom  - RSS skóre (rádiologické skóre rachitických zmien) po 1 roku liečby sa zlepšilo o menej ako 30% resp. absolútne znížená hodnota skóre je menšia ako 0,5 od nasadenia liečby Hradená liečba podlieha predchádzajúcemu súhlasu zdravotnej poisťovne. </t>
  </si>
  <si>
    <t>7444C</t>
  </si>
  <si>
    <t>CRYSVITA 30 mg injekčný roztok</t>
  </si>
  <si>
    <t xml:space="preserve">Burosumab </t>
  </si>
  <si>
    <t>9811B</t>
  </si>
  <si>
    <t>Amicus Therapeutics UK Ltd, Phoenix House</t>
  </si>
  <si>
    <t>Galafold</t>
  </si>
  <si>
    <t>A16AX14</t>
  </si>
  <si>
    <t>Galafold 123 mg tvrdé kapsuly</t>
  </si>
  <si>
    <t>cps dur 14x123 mg (blis. PVC/PCTFE/PVC/Al)</t>
  </si>
  <si>
    <t>Migalastát</t>
  </si>
  <si>
    <t>p.o. 123 mg (14 ks)</t>
  </si>
  <si>
    <t>AIU</t>
  </si>
  <si>
    <t>Na rozdiel od liekov Fabrazyme a Replagal nenavrhujeme žiadne preskripčné obmedzenie, nakoľko sa Fabryho chorobou zaoberajú viacerí špecialisti z odboru neurológia, kardiológia, nefrológia a pediatria. Nakoľko je Centrum pre dedičné metabolické poruchy súčasťou Detskej kliniky Lekárskej fakulty Univerzity Komenského a Detskej fakultnej nemocnice s Poliklinikou v Bratislave, lieky Fabrazyme a Replagal sú preskripčne viazané na odbornú špecializáciu PED, hoci pacienti s Fabryho chorobou sú zvyčajne dospelí ľudia.</t>
  </si>
  <si>
    <t xml:space="preserve">Hradená liečba sa môže indikovať u pacientov vo veku 16 rokov a viac s diagnózou Fabryho choroba so senzibilnou mutáciou na liečbu migalastátom a s potvrdenou orgánovou symptomatológiou. Zoznam senzibilných mutácií je uvedený v SPC lieku. Hradená liečba sa môže indikovať v Centre dedičných metabolických porúch Národného ústavu detských chorôb v Bratislave.  Hradená liečba podlieha predchádzajúcemu súhlasu zdravotnej poisťovne..  </t>
  </si>
  <si>
    <t>150mg</t>
  </si>
  <si>
    <t xml:space="preserve">Hradená liečba sa môže indikovať ako monoterapia v prvej línii liečby u dospelých pacientov s pokročilým nemalobunkovým karcinómom pľúc (NSCLC) s pozitivitou kinázy anaplastického lymfómu (ALK). Hradená liečba podlieha predchádzajúcemu súhlasu zdravotnej poisťovne. </t>
  </si>
  <si>
    <t>9523C</t>
  </si>
  <si>
    <t>Pierre-Fabre Medicament S.A.S.</t>
  </si>
  <si>
    <t>Mektovi</t>
  </si>
  <si>
    <t>L01XE41</t>
  </si>
  <si>
    <t>Mektovi 15 mg filmom obalené tablety</t>
  </si>
  <si>
    <t>tbl flm 84x15 mg (blis.PVC/PVDC/Al)</t>
  </si>
  <si>
    <t>Binimetinib</t>
  </si>
  <si>
    <t>15 mg (84 ks)</t>
  </si>
  <si>
    <t xml:space="preserve">Hradená liečba sa môže indikovať v kombinácii s enkorafenibom na liečbu dospelých pacientov s neresekovateľným alebo metastatickým melanómom s pozitivitou mutácie V600 génu BRAF, ktorí nie sú predliečení kombináciou BRAF a MEK.  Hradená liečba podlieha predchádzajúcemu súhlasu zdravotnej poisťovne. </t>
  </si>
  <si>
    <t>9513C</t>
  </si>
  <si>
    <t>Pierre Fabre Medicament</t>
  </si>
  <si>
    <t>Braftovi</t>
  </si>
  <si>
    <t>L01XE46</t>
  </si>
  <si>
    <t>Braftovi 75 mg tvrdé kapsuly</t>
  </si>
  <si>
    <t>cps dur 42x75 mg (blis.PA/Al/PVC/Al)</t>
  </si>
  <si>
    <t>Inhibítory proteínkinázy</t>
  </si>
  <si>
    <t>75 mg (42 ks)</t>
  </si>
  <si>
    <t xml:space="preserve">Hradená liečba sa môže indikovať v kombinácii s binimetinibom na liečbu dospelých pacientov s neresekovateľným alebo metastatickým melanómom s pozitivitou mutácie V600 génu BRAF, ktorí nie sú predliečení kombináciou BRAF a MEK. Hradená liečba podlieha predchádzajúcemu súhlasu zdravotnej poisťovne. </t>
  </si>
  <si>
    <t>9512C</t>
  </si>
  <si>
    <t>Braftovi 50 mg tvrdé kapsuly</t>
  </si>
  <si>
    <t>cps dur 28x50 mg (blis.PA/Al/PVC/Al)</t>
  </si>
  <si>
    <t>50 mg (28 ks)</t>
  </si>
  <si>
    <t>2. rok</t>
  </si>
  <si>
    <t>3. rok</t>
  </si>
  <si>
    <t>1. rok</t>
  </si>
  <si>
    <t>TOTAL</t>
  </si>
  <si>
    <t>N.A.</t>
  </si>
  <si>
    <t xml:space="preserve">IQVIA  
Rok 1. </t>
  </si>
  <si>
    <t>IQVIA  
Rok 2.</t>
  </si>
  <si>
    <t>IQVIA  
Rok 3.</t>
  </si>
  <si>
    <t>IQVIA  
Rok 4.</t>
  </si>
  <si>
    <t>IQVIA  
Rok 5.</t>
  </si>
  <si>
    <t>Dopad zo žiadostí MZSR</t>
  </si>
  <si>
    <t xml:space="preserve">IQVIA sales data </t>
  </si>
  <si>
    <t>4. rok</t>
  </si>
  <si>
    <t>5. rok</t>
  </si>
  <si>
    <t>mio. €</t>
  </si>
  <si>
    <t>IQVIA vs plánovaný dopad kumul.*</t>
  </si>
  <si>
    <t xml:space="preserve">* pri kumul počítame 2017+2018 ako jeden rok </t>
  </si>
  <si>
    <t>Dopad novely 363, ak zavedieme priemer. 20% zľavu zavedením MEAs v rokoch 2023 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</si>
</sst>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
  </numFmts>
  <fonts count="7" x14ac:knownFonts="1">
    <font>
      <sz val="11"/>
      <name val="Calibri"/>
    </font>
    <font>
      <b/>
      <sz val="11"/>
      <name val="Calibri"/>
      <family val="2"/>
      <charset val="238"/>
    </font>
    <font>
      <u/>
      <sz val="11"/>
      <color rgb="FF0000FF"/>
      <name val="Calibri"/>
      <family val="2"/>
      <charset val="238"/>
    </font>
    <font>
      <b/>
      <sz val="11"/>
      <color rgb="FF002060"/>
      <name val="Calibri"/>
      <family val="2"/>
      <charset val="238"/>
    </font>
    <font>
      <sz val="11"/>
      <color rgb="FF002060"/>
      <name val="Calibri"/>
      <family val="2"/>
      <charset val="238"/>
    </font>
    <font>
      <sz val="11"/>
      <name val="Calibri"/>
      <family val="2"/>
      <charset val="238"/>
    </font>
    <font>
      <sz val="11"/>
      <name val="Calibri"/>
      <family val="2"/>
      <charset val="238"/>
    </font>
  </fonts>
  <fills count="5">
    <fill>
      <patternFill patternType="none"/>
    </fill>
    <fill>
      <patternFill patternType="gray125"/>
    </fill>
    <fill>
      <patternFill patternType="solid">
        <fgColor rgb="FFDCE6F1"/>
      </patternFill>
    </fill>
    <fill>
      <patternFill patternType="solid">
        <fgColor theme="5" tint="0.79998168889431442"/>
        <bgColor indexed="64"/>
      </patternFill>
    </fill>
    <fill>
      <patternFill patternType="solid">
        <fgColor theme="0" tint="-4.9989318521683403E-2"/>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2">
    <xf numFmtId="0" fontId="0" fillId="0" borderId="0"/>
    <xf numFmtId="9" fontId="6" fillId="0" borderId="0" applyFont="0" applyFill="0" applyBorder="0" applyAlignment="0" applyProtection="0"/>
  </cellStyleXfs>
  <cellXfs count="23">
    <xf numFmtId="0" fontId="0" fillId="0" borderId="0" xfId="0" applyNumberFormat="1" applyFont="1"/>
    <xf numFmtId="0" fontId="1" fillId="2" borderId="0" xfId="0" applyNumberFormat="1" applyFont="1" applyFill="1" applyAlignment="1">
      <alignment vertical="center" wrapText="1"/>
    </xf>
    <xf numFmtId="0" fontId="2" fillId="0" borderId="0" xfId="0" applyNumberFormat="1" applyFont="1" applyAlignment="1">
      <alignment horizontal="center"/>
    </xf>
    <xf numFmtId="164" fontId="0" fillId="0" borderId="0" xfId="0" applyNumberFormat="1" applyFont="1"/>
    <xf numFmtId="0" fontId="3" fillId="2" borderId="0" xfId="0" applyNumberFormat="1" applyFont="1" applyFill="1" applyAlignment="1">
      <alignment vertical="center" wrapText="1"/>
    </xf>
    <xf numFmtId="0" fontId="4" fillId="0" borderId="0" xfId="0" applyNumberFormat="1" applyFont="1"/>
    <xf numFmtId="0" fontId="0" fillId="3" borderId="0" xfId="0" applyNumberFormat="1" applyFont="1" applyFill="1"/>
    <xf numFmtId="3" fontId="1" fillId="2" borderId="0" xfId="0" applyNumberFormat="1" applyFont="1" applyFill="1" applyAlignment="1">
      <alignment vertical="center" wrapText="1"/>
    </xf>
    <xf numFmtId="3" fontId="0" fillId="0" borderId="0" xfId="0" applyNumberFormat="1" applyFont="1"/>
    <xf numFmtId="0" fontId="5" fillId="0" borderId="0" xfId="0" applyNumberFormat="1" applyFont="1"/>
    <xf numFmtId="165" fontId="0" fillId="0" borderId="0" xfId="0" applyNumberFormat="1" applyAlignment="1">
      <alignment horizontal="right"/>
    </xf>
    <xf numFmtId="0" fontId="0" fillId="0" borderId="1" xfId="0" applyNumberFormat="1" applyFont="1" applyBorder="1"/>
    <xf numFmtId="3" fontId="1" fillId="2" borderId="1" xfId="0" applyNumberFormat="1" applyFont="1" applyFill="1" applyBorder="1" applyAlignment="1">
      <alignment vertical="center" wrapText="1"/>
    </xf>
    <xf numFmtId="3" fontId="0" fillId="0" borderId="1" xfId="0" applyNumberFormat="1" applyFont="1" applyBorder="1"/>
    <xf numFmtId="0" fontId="5" fillId="0" borderId="1" xfId="0" applyNumberFormat="1" applyFont="1" applyBorder="1"/>
    <xf numFmtId="3" fontId="0" fillId="0" borderId="0" xfId="0" applyNumberFormat="1" applyFont="1" applyBorder="1"/>
    <xf numFmtId="0" fontId="0" fillId="4" borderId="1" xfId="0" applyNumberFormat="1" applyFont="1" applyFill="1" applyBorder="1"/>
    <xf numFmtId="9" fontId="0" fillId="0" borderId="1" xfId="1" applyFont="1" applyBorder="1"/>
    <xf numFmtId="0" fontId="5" fillId="0" borderId="0" xfId="0" applyNumberFormat="1" applyFont="1" applyBorder="1"/>
    <xf numFmtId="9" fontId="0" fillId="0" borderId="0" xfId="1" applyFont="1" applyBorder="1"/>
    <xf numFmtId="0" fontId="5" fillId="0" borderId="1" xfId="0" applyNumberFormat="1" applyFont="1" applyBorder="1" applyAlignment="1">
      <alignment wrapText="1"/>
    </xf>
    <xf numFmtId="3" fontId="1" fillId="0" borderId="1" xfId="0" applyNumberFormat="1" applyFont="1" applyBorder="1"/>
    <xf numFmtId="0" fontId="1" fillId="0" borderId="1" xfId="0" applyNumberFormat="1" applyFont="1" applyBorder="1"/>
  </cellXfs>
  <cellStyles count="2">
    <cellStyle name="Normálna" xfId="0" builtinId="0"/>
    <cellStyle name="Percentá"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kategorizacia.mzsr.sk/Lieky/Common/Details/12754" TargetMode="External"/><Relationship Id="rId18" Type="http://schemas.openxmlformats.org/officeDocument/2006/relationships/hyperlink" Target="http://kategorizacia.mzsr.sk/Lieky/Common/Details/13015" TargetMode="External"/><Relationship Id="rId26" Type="http://schemas.openxmlformats.org/officeDocument/2006/relationships/hyperlink" Target="http://kategorizacia.mzsr.sk/Lieky/Common/Details/13256" TargetMode="External"/><Relationship Id="rId39" Type="http://schemas.openxmlformats.org/officeDocument/2006/relationships/hyperlink" Target="http://kategorizacia.mzsr.sk/Lieky/Common/Details/13606" TargetMode="External"/><Relationship Id="rId21" Type="http://schemas.openxmlformats.org/officeDocument/2006/relationships/hyperlink" Target="http://kategorizacia.mzsr.sk/Lieky/Common/Details/13062" TargetMode="External"/><Relationship Id="rId34" Type="http://schemas.openxmlformats.org/officeDocument/2006/relationships/hyperlink" Target="http://kategorizacia.mzsr.sk/Lieky/Common/Details/13398" TargetMode="External"/><Relationship Id="rId42" Type="http://schemas.openxmlformats.org/officeDocument/2006/relationships/hyperlink" Target="http://kategorizacia.mzsr.sk/Lieky/Common/Details/13694" TargetMode="External"/><Relationship Id="rId47" Type="http://schemas.openxmlformats.org/officeDocument/2006/relationships/hyperlink" Target="http://kategorizacia.mzsr.sk/Lieky/Common/Details/13818" TargetMode="External"/><Relationship Id="rId50" Type="http://schemas.openxmlformats.org/officeDocument/2006/relationships/hyperlink" Target="http://kategorizacia.mzsr.sk/Lieky/Common/Details/14082" TargetMode="External"/><Relationship Id="rId55" Type="http://schemas.openxmlformats.org/officeDocument/2006/relationships/hyperlink" Target="http://kategorizacia.mzsr.sk/Lieky/Common/Details/14285" TargetMode="External"/><Relationship Id="rId63" Type="http://schemas.openxmlformats.org/officeDocument/2006/relationships/hyperlink" Target="http://kategorizacia.mzsr.sk/Lieky/Common/Details/14620" TargetMode="External"/><Relationship Id="rId68" Type="http://schemas.openxmlformats.org/officeDocument/2006/relationships/hyperlink" Target="http://kategorizacia.mzsr.sk/Lieky/Common/Details/14912" TargetMode="External"/><Relationship Id="rId7" Type="http://schemas.openxmlformats.org/officeDocument/2006/relationships/hyperlink" Target="http://kategorizacia.mzsr.sk/Lieky/Common/Details/12868" TargetMode="External"/><Relationship Id="rId71" Type="http://schemas.openxmlformats.org/officeDocument/2006/relationships/hyperlink" Target="http://kategorizacia.mzsr.sk/Lieky/Common/Details/15219" TargetMode="External"/><Relationship Id="rId2" Type="http://schemas.openxmlformats.org/officeDocument/2006/relationships/hyperlink" Target="http://kategorizacia.mzsr.sk/Lieky/Common/Details/12756" TargetMode="External"/><Relationship Id="rId16" Type="http://schemas.openxmlformats.org/officeDocument/2006/relationships/hyperlink" Target="http://kategorizacia.mzsr.sk/Lieky/Common/Details/13013" TargetMode="External"/><Relationship Id="rId29" Type="http://schemas.openxmlformats.org/officeDocument/2006/relationships/hyperlink" Target="http://kategorizacia.mzsr.sk/Lieky/Common/Details/13322" TargetMode="External"/><Relationship Id="rId11" Type="http://schemas.openxmlformats.org/officeDocument/2006/relationships/hyperlink" Target="http://kategorizacia.mzsr.sk/Lieky/Common/Details/12850" TargetMode="External"/><Relationship Id="rId24" Type="http://schemas.openxmlformats.org/officeDocument/2006/relationships/hyperlink" Target="http://kategorizacia.mzsr.sk/Lieky/Common/Details/12968" TargetMode="External"/><Relationship Id="rId32" Type="http://schemas.openxmlformats.org/officeDocument/2006/relationships/hyperlink" Target="http://kategorizacia.mzsr.sk/Lieky/Common/Details/13325" TargetMode="External"/><Relationship Id="rId37" Type="http://schemas.openxmlformats.org/officeDocument/2006/relationships/hyperlink" Target="http://kategorizacia.mzsr.sk/Lieky/Common/Details/13601" TargetMode="External"/><Relationship Id="rId40" Type="http://schemas.openxmlformats.org/officeDocument/2006/relationships/hyperlink" Target="http://kategorizacia.mzsr.sk/Lieky/Common/Details/13607" TargetMode="External"/><Relationship Id="rId45" Type="http://schemas.openxmlformats.org/officeDocument/2006/relationships/hyperlink" Target="http://kategorizacia.mzsr.sk/Lieky/Common/Details/13880" TargetMode="External"/><Relationship Id="rId53" Type="http://schemas.openxmlformats.org/officeDocument/2006/relationships/hyperlink" Target="http://kategorizacia.mzsr.sk/Lieky/Common/Details/14300" TargetMode="External"/><Relationship Id="rId58" Type="http://schemas.openxmlformats.org/officeDocument/2006/relationships/hyperlink" Target="http://kategorizacia.mzsr.sk/Lieky/Common/Details/14319" TargetMode="External"/><Relationship Id="rId66" Type="http://schemas.openxmlformats.org/officeDocument/2006/relationships/hyperlink" Target="http://kategorizacia.mzsr.sk/Lieky/Common/Details/14910" TargetMode="External"/><Relationship Id="rId74" Type="http://schemas.openxmlformats.org/officeDocument/2006/relationships/printerSettings" Target="../printerSettings/printerSettings2.bin"/><Relationship Id="rId5" Type="http://schemas.openxmlformats.org/officeDocument/2006/relationships/hyperlink" Target="http://kategorizacia.mzsr.sk/Lieky/Common/Details/12759" TargetMode="External"/><Relationship Id="rId15" Type="http://schemas.openxmlformats.org/officeDocument/2006/relationships/hyperlink" Target="http://kategorizacia.mzsr.sk/Lieky/Common/Details/12805" TargetMode="External"/><Relationship Id="rId23" Type="http://schemas.openxmlformats.org/officeDocument/2006/relationships/hyperlink" Target="http://kategorizacia.mzsr.sk/Lieky/Common/Details/12969" TargetMode="External"/><Relationship Id="rId28" Type="http://schemas.openxmlformats.org/officeDocument/2006/relationships/hyperlink" Target="http://kategorizacia.mzsr.sk/Lieky/Common/Details/13205" TargetMode="External"/><Relationship Id="rId36" Type="http://schemas.openxmlformats.org/officeDocument/2006/relationships/hyperlink" Target="http://kategorizacia.mzsr.sk/Lieky/Common/Details/13371" TargetMode="External"/><Relationship Id="rId49" Type="http://schemas.openxmlformats.org/officeDocument/2006/relationships/hyperlink" Target="http://kategorizacia.mzsr.sk/Lieky/Common/Details/14107" TargetMode="External"/><Relationship Id="rId57" Type="http://schemas.openxmlformats.org/officeDocument/2006/relationships/hyperlink" Target="http://kategorizacia.mzsr.sk/Lieky/Common/Details/14244" TargetMode="External"/><Relationship Id="rId61" Type="http://schemas.openxmlformats.org/officeDocument/2006/relationships/hyperlink" Target="http://kategorizacia.mzsr.sk/Lieky/Common/Details/14428" TargetMode="External"/><Relationship Id="rId10" Type="http://schemas.openxmlformats.org/officeDocument/2006/relationships/hyperlink" Target="http://kategorizacia.mzsr.sk/Lieky/Common/Details/12871" TargetMode="External"/><Relationship Id="rId19" Type="http://schemas.openxmlformats.org/officeDocument/2006/relationships/hyperlink" Target="http://kategorizacia.mzsr.sk/Lieky/Common/Details/13016" TargetMode="External"/><Relationship Id="rId31" Type="http://schemas.openxmlformats.org/officeDocument/2006/relationships/hyperlink" Target="http://kategorizacia.mzsr.sk/Lieky/Common/Details/13324" TargetMode="External"/><Relationship Id="rId44" Type="http://schemas.openxmlformats.org/officeDocument/2006/relationships/hyperlink" Target="http://kategorizacia.mzsr.sk/Lieky/Common/Details/13838" TargetMode="External"/><Relationship Id="rId52" Type="http://schemas.openxmlformats.org/officeDocument/2006/relationships/hyperlink" Target="http://kategorizacia.mzsr.sk/Lieky/Common/Details/14299" TargetMode="External"/><Relationship Id="rId60" Type="http://schemas.openxmlformats.org/officeDocument/2006/relationships/hyperlink" Target="http://kategorizacia.mzsr.sk/Lieky/Common/Details/14406" TargetMode="External"/><Relationship Id="rId65" Type="http://schemas.openxmlformats.org/officeDocument/2006/relationships/hyperlink" Target="http://kategorizacia.mzsr.sk/Lieky/Common/Details/14798" TargetMode="External"/><Relationship Id="rId73" Type="http://schemas.openxmlformats.org/officeDocument/2006/relationships/hyperlink" Target="http://kategorizacia.mzsr.sk/Lieky/Common/Details/15217" TargetMode="External"/><Relationship Id="rId4" Type="http://schemas.openxmlformats.org/officeDocument/2006/relationships/hyperlink" Target="http://kategorizacia.mzsr.sk/Lieky/Common/Details/12758" TargetMode="External"/><Relationship Id="rId9" Type="http://schemas.openxmlformats.org/officeDocument/2006/relationships/hyperlink" Target="http://kategorizacia.mzsr.sk/Lieky/Common/Details/12870" TargetMode="External"/><Relationship Id="rId14" Type="http://schemas.openxmlformats.org/officeDocument/2006/relationships/hyperlink" Target="http://kategorizacia.mzsr.sk/Lieky/Common/Details/12814" TargetMode="External"/><Relationship Id="rId22" Type="http://schemas.openxmlformats.org/officeDocument/2006/relationships/hyperlink" Target="http://kategorizacia.mzsr.sk/Lieky/Common/Details/13110" TargetMode="External"/><Relationship Id="rId27" Type="http://schemas.openxmlformats.org/officeDocument/2006/relationships/hyperlink" Target="http://kategorizacia.mzsr.sk/Lieky/Common/Details/13255" TargetMode="External"/><Relationship Id="rId30" Type="http://schemas.openxmlformats.org/officeDocument/2006/relationships/hyperlink" Target="http://kategorizacia.mzsr.sk/Lieky/Common/Details/13323" TargetMode="External"/><Relationship Id="rId35" Type="http://schemas.openxmlformats.org/officeDocument/2006/relationships/hyperlink" Target="http://kategorizacia.mzsr.sk/Lieky/Common/Details/13369" TargetMode="External"/><Relationship Id="rId43" Type="http://schemas.openxmlformats.org/officeDocument/2006/relationships/hyperlink" Target="http://kategorizacia.mzsr.sk/Lieky/Common/Details/13695" TargetMode="External"/><Relationship Id="rId48" Type="http://schemas.openxmlformats.org/officeDocument/2006/relationships/hyperlink" Target="http://kategorizacia.mzsr.sk/Lieky/Common/Details/14100" TargetMode="External"/><Relationship Id="rId56" Type="http://schemas.openxmlformats.org/officeDocument/2006/relationships/hyperlink" Target="http://kategorizacia.mzsr.sk/Lieky/Common/Details/14243" TargetMode="External"/><Relationship Id="rId64" Type="http://schemas.openxmlformats.org/officeDocument/2006/relationships/hyperlink" Target="http://kategorizacia.mzsr.sk/Lieky/Common/Details/14829" TargetMode="External"/><Relationship Id="rId69" Type="http://schemas.openxmlformats.org/officeDocument/2006/relationships/hyperlink" Target="http://kategorizacia.mzsr.sk/Lieky/Common/Details/15051" TargetMode="External"/><Relationship Id="rId8" Type="http://schemas.openxmlformats.org/officeDocument/2006/relationships/hyperlink" Target="http://kategorizacia.mzsr.sk/Lieky/Common/Details/12869" TargetMode="External"/><Relationship Id="rId51" Type="http://schemas.openxmlformats.org/officeDocument/2006/relationships/hyperlink" Target="http://kategorizacia.mzsr.sk/Lieky/Common/Details/14193" TargetMode="External"/><Relationship Id="rId72" Type="http://schemas.openxmlformats.org/officeDocument/2006/relationships/hyperlink" Target="http://kategorizacia.mzsr.sk/Lieky/Common/Details/15218" TargetMode="External"/><Relationship Id="rId3" Type="http://schemas.openxmlformats.org/officeDocument/2006/relationships/hyperlink" Target="http://kategorizacia.mzsr.sk/Lieky/Common/Details/12757" TargetMode="External"/><Relationship Id="rId12" Type="http://schemas.openxmlformats.org/officeDocument/2006/relationships/hyperlink" Target="http://kategorizacia.mzsr.sk/Lieky/Common/Details/12920" TargetMode="External"/><Relationship Id="rId17" Type="http://schemas.openxmlformats.org/officeDocument/2006/relationships/hyperlink" Target="http://kategorizacia.mzsr.sk/Lieky/Common/Details/13014" TargetMode="External"/><Relationship Id="rId25" Type="http://schemas.openxmlformats.org/officeDocument/2006/relationships/hyperlink" Target="http://kategorizacia.mzsr.sk/Lieky/Common/Details/12797" TargetMode="External"/><Relationship Id="rId33" Type="http://schemas.openxmlformats.org/officeDocument/2006/relationships/hyperlink" Target="http://kategorizacia.mzsr.sk/Lieky/Common/Details/13326" TargetMode="External"/><Relationship Id="rId38" Type="http://schemas.openxmlformats.org/officeDocument/2006/relationships/hyperlink" Target="http://kategorizacia.mzsr.sk/Lieky/Common/Details/13605" TargetMode="External"/><Relationship Id="rId46" Type="http://schemas.openxmlformats.org/officeDocument/2006/relationships/hyperlink" Target="http://kategorizacia.mzsr.sk/Lieky/Common/Details/13820" TargetMode="External"/><Relationship Id="rId59" Type="http://schemas.openxmlformats.org/officeDocument/2006/relationships/hyperlink" Target="http://kategorizacia.mzsr.sk/Lieky/Common/Details/14261" TargetMode="External"/><Relationship Id="rId67" Type="http://schemas.openxmlformats.org/officeDocument/2006/relationships/hyperlink" Target="http://kategorizacia.mzsr.sk/Lieky/Common/Details/14911" TargetMode="External"/><Relationship Id="rId20" Type="http://schemas.openxmlformats.org/officeDocument/2006/relationships/hyperlink" Target="http://kategorizacia.mzsr.sk/Lieky/Common/Details/13017" TargetMode="External"/><Relationship Id="rId41" Type="http://schemas.openxmlformats.org/officeDocument/2006/relationships/hyperlink" Target="http://kategorizacia.mzsr.sk/Lieky/Common/Details/13595" TargetMode="External"/><Relationship Id="rId54" Type="http://schemas.openxmlformats.org/officeDocument/2006/relationships/hyperlink" Target="http://kategorizacia.mzsr.sk/Lieky/Common/Details/14286" TargetMode="External"/><Relationship Id="rId62" Type="http://schemas.openxmlformats.org/officeDocument/2006/relationships/hyperlink" Target="http://kategorizacia.mzsr.sk/Lieky/Common/Details/14429" TargetMode="External"/><Relationship Id="rId70" Type="http://schemas.openxmlformats.org/officeDocument/2006/relationships/hyperlink" Target="http://kategorizacia.mzsr.sk/Lieky/Common/Details/15035" TargetMode="External"/><Relationship Id="rId1" Type="http://schemas.openxmlformats.org/officeDocument/2006/relationships/hyperlink" Target="http://kategorizacia.mzsr.sk/Lieky/Common/Details/12755" TargetMode="External"/><Relationship Id="rId6" Type="http://schemas.openxmlformats.org/officeDocument/2006/relationships/hyperlink" Target="http://kategorizacia.mzsr.sk/Lieky/Common/Details/12866"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kategorizacia.mzsr.sk/Lieky/Common/Details/12754" TargetMode="External"/><Relationship Id="rId18" Type="http://schemas.openxmlformats.org/officeDocument/2006/relationships/hyperlink" Target="http://kategorizacia.mzsr.sk/Lieky/Common/Details/13015" TargetMode="External"/><Relationship Id="rId26" Type="http://schemas.openxmlformats.org/officeDocument/2006/relationships/hyperlink" Target="http://kategorizacia.mzsr.sk/Lieky/Common/Details/13256" TargetMode="External"/><Relationship Id="rId39" Type="http://schemas.openxmlformats.org/officeDocument/2006/relationships/hyperlink" Target="http://kategorizacia.mzsr.sk/Lieky/Common/Details/13606" TargetMode="External"/><Relationship Id="rId21" Type="http://schemas.openxmlformats.org/officeDocument/2006/relationships/hyperlink" Target="http://kategorizacia.mzsr.sk/Lieky/Common/Details/13062" TargetMode="External"/><Relationship Id="rId34" Type="http://schemas.openxmlformats.org/officeDocument/2006/relationships/hyperlink" Target="http://kategorizacia.mzsr.sk/Lieky/Common/Details/13398" TargetMode="External"/><Relationship Id="rId42" Type="http://schemas.openxmlformats.org/officeDocument/2006/relationships/hyperlink" Target="http://kategorizacia.mzsr.sk/Lieky/Common/Details/13694" TargetMode="External"/><Relationship Id="rId47" Type="http://schemas.openxmlformats.org/officeDocument/2006/relationships/hyperlink" Target="http://kategorizacia.mzsr.sk/Lieky/Common/Details/13818" TargetMode="External"/><Relationship Id="rId50" Type="http://schemas.openxmlformats.org/officeDocument/2006/relationships/hyperlink" Target="http://kategorizacia.mzsr.sk/Lieky/Common/Details/14082" TargetMode="External"/><Relationship Id="rId55" Type="http://schemas.openxmlformats.org/officeDocument/2006/relationships/hyperlink" Target="http://kategorizacia.mzsr.sk/Lieky/Common/Details/14285" TargetMode="External"/><Relationship Id="rId63" Type="http://schemas.openxmlformats.org/officeDocument/2006/relationships/hyperlink" Target="http://kategorizacia.mzsr.sk/Lieky/Common/Details/14620" TargetMode="External"/><Relationship Id="rId68" Type="http://schemas.openxmlformats.org/officeDocument/2006/relationships/hyperlink" Target="http://kategorizacia.mzsr.sk/Lieky/Common/Details/14912" TargetMode="External"/><Relationship Id="rId7" Type="http://schemas.openxmlformats.org/officeDocument/2006/relationships/hyperlink" Target="http://kategorizacia.mzsr.sk/Lieky/Common/Details/12868" TargetMode="External"/><Relationship Id="rId71" Type="http://schemas.openxmlformats.org/officeDocument/2006/relationships/hyperlink" Target="http://kategorizacia.mzsr.sk/Lieky/Common/Details/15219" TargetMode="External"/><Relationship Id="rId2" Type="http://schemas.openxmlformats.org/officeDocument/2006/relationships/hyperlink" Target="http://kategorizacia.mzsr.sk/Lieky/Common/Details/12756" TargetMode="External"/><Relationship Id="rId16" Type="http://schemas.openxmlformats.org/officeDocument/2006/relationships/hyperlink" Target="http://kategorizacia.mzsr.sk/Lieky/Common/Details/13013" TargetMode="External"/><Relationship Id="rId29" Type="http://schemas.openxmlformats.org/officeDocument/2006/relationships/hyperlink" Target="http://kategorizacia.mzsr.sk/Lieky/Common/Details/13322" TargetMode="External"/><Relationship Id="rId11" Type="http://schemas.openxmlformats.org/officeDocument/2006/relationships/hyperlink" Target="http://kategorizacia.mzsr.sk/Lieky/Common/Details/12850" TargetMode="External"/><Relationship Id="rId24" Type="http://schemas.openxmlformats.org/officeDocument/2006/relationships/hyperlink" Target="http://kategorizacia.mzsr.sk/Lieky/Common/Details/12968" TargetMode="External"/><Relationship Id="rId32" Type="http://schemas.openxmlformats.org/officeDocument/2006/relationships/hyperlink" Target="http://kategorizacia.mzsr.sk/Lieky/Common/Details/13325" TargetMode="External"/><Relationship Id="rId37" Type="http://schemas.openxmlformats.org/officeDocument/2006/relationships/hyperlink" Target="http://kategorizacia.mzsr.sk/Lieky/Common/Details/13601" TargetMode="External"/><Relationship Id="rId40" Type="http://schemas.openxmlformats.org/officeDocument/2006/relationships/hyperlink" Target="http://kategorizacia.mzsr.sk/Lieky/Common/Details/13607" TargetMode="External"/><Relationship Id="rId45" Type="http://schemas.openxmlformats.org/officeDocument/2006/relationships/hyperlink" Target="http://kategorizacia.mzsr.sk/Lieky/Common/Details/13880" TargetMode="External"/><Relationship Id="rId53" Type="http://schemas.openxmlformats.org/officeDocument/2006/relationships/hyperlink" Target="http://kategorizacia.mzsr.sk/Lieky/Common/Details/14300" TargetMode="External"/><Relationship Id="rId58" Type="http://schemas.openxmlformats.org/officeDocument/2006/relationships/hyperlink" Target="http://kategorizacia.mzsr.sk/Lieky/Common/Details/14319" TargetMode="External"/><Relationship Id="rId66" Type="http://schemas.openxmlformats.org/officeDocument/2006/relationships/hyperlink" Target="http://kategorizacia.mzsr.sk/Lieky/Common/Details/14910" TargetMode="External"/><Relationship Id="rId74" Type="http://schemas.openxmlformats.org/officeDocument/2006/relationships/printerSettings" Target="../printerSettings/printerSettings3.bin"/><Relationship Id="rId5" Type="http://schemas.openxmlformats.org/officeDocument/2006/relationships/hyperlink" Target="http://kategorizacia.mzsr.sk/Lieky/Common/Details/12759" TargetMode="External"/><Relationship Id="rId15" Type="http://schemas.openxmlformats.org/officeDocument/2006/relationships/hyperlink" Target="http://kategorizacia.mzsr.sk/Lieky/Common/Details/12805" TargetMode="External"/><Relationship Id="rId23" Type="http://schemas.openxmlformats.org/officeDocument/2006/relationships/hyperlink" Target="http://kategorizacia.mzsr.sk/Lieky/Common/Details/12969" TargetMode="External"/><Relationship Id="rId28" Type="http://schemas.openxmlformats.org/officeDocument/2006/relationships/hyperlink" Target="http://kategorizacia.mzsr.sk/Lieky/Common/Details/13205" TargetMode="External"/><Relationship Id="rId36" Type="http://schemas.openxmlformats.org/officeDocument/2006/relationships/hyperlink" Target="http://kategorizacia.mzsr.sk/Lieky/Common/Details/13371" TargetMode="External"/><Relationship Id="rId49" Type="http://schemas.openxmlformats.org/officeDocument/2006/relationships/hyperlink" Target="http://kategorizacia.mzsr.sk/Lieky/Common/Details/14107" TargetMode="External"/><Relationship Id="rId57" Type="http://schemas.openxmlformats.org/officeDocument/2006/relationships/hyperlink" Target="http://kategorizacia.mzsr.sk/Lieky/Common/Details/14244" TargetMode="External"/><Relationship Id="rId61" Type="http://schemas.openxmlformats.org/officeDocument/2006/relationships/hyperlink" Target="http://kategorizacia.mzsr.sk/Lieky/Common/Details/14428" TargetMode="External"/><Relationship Id="rId10" Type="http://schemas.openxmlformats.org/officeDocument/2006/relationships/hyperlink" Target="http://kategorizacia.mzsr.sk/Lieky/Common/Details/12871" TargetMode="External"/><Relationship Id="rId19" Type="http://schemas.openxmlformats.org/officeDocument/2006/relationships/hyperlink" Target="http://kategorizacia.mzsr.sk/Lieky/Common/Details/13016" TargetMode="External"/><Relationship Id="rId31" Type="http://schemas.openxmlformats.org/officeDocument/2006/relationships/hyperlink" Target="http://kategorizacia.mzsr.sk/Lieky/Common/Details/13324" TargetMode="External"/><Relationship Id="rId44" Type="http://schemas.openxmlformats.org/officeDocument/2006/relationships/hyperlink" Target="http://kategorizacia.mzsr.sk/Lieky/Common/Details/13838" TargetMode="External"/><Relationship Id="rId52" Type="http://schemas.openxmlformats.org/officeDocument/2006/relationships/hyperlink" Target="http://kategorizacia.mzsr.sk/Lieky/Common/Details/14299" TargetMode="External"/><Relationship Id="rId60" Type="http://schemas.openxmlformats.org/officeDocument/2006/relationships/hyperlink" Target="http://kategorizacia.mzsr.sk/Lieky/Common/Details/14406" TargetMode="External"/><Relationship Id="rId65" Type="http://schemas.openxmlformats.org/officeDocument/2006/relationships/hyperlink" Target="http://kategorizacia.mzsr.sk/Lieky/Common/Details/14798" TargetMode="External"/><Relationship Id="rId73" Type="http://schemas.openxmlformats.org/officeDocument/2006/relationships/hyperlink" Target="http://kategorizacia.mzsr.sk/Lieky/Common/Details/15217" TargetMode="External"/><Relationship Id="rId4" Type="http://schemas.openxmlformats.org/officeDocument/2006/relationships/hyperlink" Target="http://kategorizacia.mzsr.sk/Lieky/Common/Details/12758" TargetMode="External"/><Relationship Id="rId9" Type="http://schemas.openxmlformats.org/officeDocument/2006/relationships/hyperlink" Target="http://kategorizacia.mzsr.sk/Lieky/Common/Details/12870" TargetMode="External"/><Relationship Id="rId14" Type="http://schemas.openxmlformats.org/officeDocument/2006/relationships/hyperlink" Target="http://kategorizacia.mzsr.sk/Lieky/Common/Details/12814" TargetMode="External"/><Relationship Id="rId22" Type="http://schemas.openxmlformats.org/officeDocument/2006/relationships/hyperlink" Target="http://kategorizacia.mzsr.sk/Lieky/Common/Details/13110" TargetMode="External"/><Relationship Id="rId27" Type="http://schemas.openxmlformats.org/officeDocument/2006/relationships/hyperlink" Target="http://kategorizacia.mzsr.sk/Lieky/Common/Details/13255" TargetMode="External"/><Relationship Id="rId30" Type="http://schemas.openxmlformats.org/officeDocument/2006/relationships/hyperlink" Target="http://kategorizacia.mzsr.sk/Lieky/Common/Details/13323" TargetMode="External"/><Relationship Id="rId35" Type="http://schemas.openxmlformats.org/officeDocument/2006/relationships/hyperlink" Target="http://kategorizacia.mzsr.sk/Lieky/Common/Details/13369" TargetMode="External"/><Relationship Id="rId43" Type="http://schemas.openxmlformats.org/officeDocument/2006/relationships/hyperlink" Target="http://kategorizacia.mzsr.sk/Lieky/Common/Details/13695" TargetMode="External"/><Relationship Id="rId48" Type="http://schemas.openxmlformats.org/officeDocument/2006/relationships/hyperlink" Target="http://kategorizacia.mzsr.sk/Lieky/Common/Details/14100" TargetMode="External"/><Relationship Id="rId56" Type="http://schemas.openxmlformats.org/officeDocument/2006/relationships/hyperlink" Target="http://kategorizacia.mzsr.sk/Lieky/Common/Details/14243" TargetMode="External"/><Relationship Id="rId64" Type="http://schemas.openxmlformats.org/officeDocument/2006/relationships/hyperlink" Target="http://kategorizacia.mzsr.sk/Lieky/Common/Details/14829" TargetMode="External"/><Relationship Id="rId69" Type="http://schemas.openxmlformats.org/officeDocument/2006/relationships/hyperlink" Target="http://kategorizacia.mzsr.sk/Lieky/Common/Details/15051" TargetMode="External"/><Relationship Id="rId8" Type="http://schemas.openxmlformats.org/officeDocument/2006/relationships/hyperlink" Target="http://kategorizacia.mzsr.sk/Lieky/Common/Details/12869" TargetMode="External"/><Relationship Id="rId51" Type="http://schemas.openxmlformats.org/officeDocument/2006/relationships/hyperlink" Target="http://kategorizacia.mzsr.sk/Lieky/Common/Details/14193" TargetMode="External"/><Relationship Id="rId72" Type="http://schemas.openxmlformats.org/officeDocument/2006/relationships/hyperlink" Target="http://kategorizacia.mzsr.sk/Lieky/Common/Details/15218" TargetMode="External"/><Relationship Id="rId3" Type="http://schemas.openxmlformats.org/officeDocument/2006/relationships/hyperlink" Target="http://kategorizacia.mzsr.sk/Lieky/Common/Details/12757" TargetMode="External"/><Relationship Id="rId12" Type="http://schemas.openxmlformats.org/officeDocument/2006/relationships/hyperlink" Target="http://kategorizacia.mzsr.sk/Lieky/Common/Details/12920" TargetMode="External"/><Relationship Id="rId17" Type="http://schemas.openxmlformats.org/officeDocument/2006/relationships/hyperlink" Target="http://kategorizacia.mzsr.sk/Lieky/Common/Details/13014" TargetMode="External"/><Relationship Id="rId25" Type="http://schemas.openxmlformats.org/officeDocument/2006/relationships/hyperlink" Target="http://kategorizacia.mzsr.sk/Lieky/Common/Details/12797" TargetMode="External"/><Relationship Id="rId33" Type="http://schemas.openxmlformats.org/officeDocument/2006/relationships/hyperlink" Target="http://kategorizacia.mzsr.sk/Lieky/Common/Details/13326" TargetMode="External"/><Relationship Id="rId38" Type="http://schemas.openxmlformats.org/officeDocument/2006/relationships/hyperlink" Target="http://kategorizacia.mzsr.sk/Lieky/Common/Details/13605" TargetMode="External"/><Relationship Id="rId46" Type="http://schemas.openxmlformats.org/officeDocument/2006/relationships/hyperlink" Target="http://kategorizacia.mzsr.sk/Lieky/Common/Details/13820" TargetMode="External"/><Relationship Id="rId59" Type="http://schemas.openxmlformats.org/officeDocument/2006/relationships/hyperlink" Target="http://kategorizacia.mzsr.sk/Lieky/Common/Details/14261" TargetMode="External"/><Relationship Id="rId67" Type="http://schemas.openxmlformats.org/officeDocument/2006/relationships/hyperlink" Target="http://kategorizacia.mzsr.sk/Lieky/Common/Details/14911" TargetMode="External"/><Relationship Id="rId20" Type="http://schemas.openxmlformats.org/officeDocument/2006/relationships/hyperlink" Target="http://kategorizacia.mzsr.sk/Lieky/Common/Details/13017" TargetMode="External"/><Relationship Id="rId41" Type="http://schemas.openxmlformats.org/officeDocument/2006/relationships/hyperlink" Target="http://kategorizacia.mzsr.sk/Lieky/Common/Details/13595" TargetMode="External"/><Relationship Id="rId54" Type="http://schemas.openxmlformats.org/officeDocument/2006/relationships/hyperlink" Target="http://kategorizacia.mzsr.sk/Lieky/Common/Details/14286" TargetMode="External"/><Relationship Id="rId62" Type="http://schemas.openxmlformats.org/officeDocument/2006/relationships/hyperlink" Target="http://kategorizacia.mzsr.sk/Lieky/Common/Details/14429" TargetMode="External"/><Relationship Id="rId70" Type="http://schemas.openxmlformats.org/officeDocument/2006/relationships/hyperlink" Target="http://kategorizacia.mzsr.sk/Lieky/Common/Details/15035" TargetMode="External"/><Relationship Id="rId1" Type="http://schemas.openxmlformats.org/officeDocument/2006/relationships/hyperlink" Target="http://kategorizacia.mzsr.sk/Lieky/Common/Details/12755" TargetMode="External"/><Relationship Id="rId6" Type="http://schemas.openxmlformats.org/officeDocument/2006/relationships/hyperlink" Target="http://kategorizacia.mzsr.sk/Lieky/Common/Details/1286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D17" sqref="D17"/>
    </sheetView>
  </sheetViews>
  <sheetFormatPr defaultRowHeight="15" x14ac:dyDescent="0.25"/>
  <cols>
    <col min="1" max="1" width="36.42578125" customWidth="1"/>
    <col min="2" max="7" width="10.28515625" customWidth="1"/>
  </cols>
  <sheetData>
    <row r="1" spans="1:7" x14ac:dyDescent="0.25">
      <c r="C1" s="22">
        <v>2023</v>
      </c>
      <c r="D1" s="22">
        <v>2024</v>
      </c>
      <c r="E1" s="22">
        <v>2025</v>
      </c>
    </row>
    <row r="2" spans="1:7" x14ac:dyDescent="0.25">
      <c r="A2" s="12" t="s">
        <v>616</v>
      </c>
      <c r="B2" s="12"/>
      <c r="C2" s="12" t="s">
        <v>604</v>
      </c>
      <c r="D2" s="12" t="s">
        <v>602</v>
      </c>
      <c r="E2" s="12" t="s">
        <v>603</v>
      </c>
      <c r="F2" s="12" t="s">
        <v>614</v>
      </c>
      <c r="G2" s="12" t="s">
        <v>615</v>
      </c>
    </row>
    <row r="3" spans="1:7" x14ac:dyDescent="0.25">
      <c r="A3" s="11"/>
      <c r="B3" s="11"/>
      <c r="C3" s="11"/>
      <c r="D3" s="11"/>
      <c r="E3" s="11"/>
      <c r="F3" s="11"/>
      <c r="G3" s="11"/>
    </row>
    <row r="4" spans="1:7" x14ac:dyDescent="0.25">
      <c r="A4" s="11" t="s">
        <v>612</v>
      </c>
      <c r="B4" s="13"/>
      <c r="C4" s="13">
        <v>49658.59693</v>
      </c>
      <c r="D4" s="13">
        <v>164045.11546</v>
      </c>
      <c r="E4" s="13">
        <v>202206.33239</v>
      </c>
      <c r="F4" s="13"/>
      <c r="G4" s="13"/>
    </row>
    <row r="5" spans="1:7" x14ac:dyDescent="0.25">
      <c r="A5" s="11"/>
      <c r="B5" s="15"/>
      <c r="C5" s="15"/>
      <c r="D5" s="15"/>
      <c r="E5" s="15"/>
      <c r="F5" s="15"/>
      <c r="G5" s="13"/>
    </row>
    <row r="6" spans="1:7" x14ac:dyDescent="0.25">
      <c r="A6" s="16"/>
      <c r="B6" s="16">
        <v>2017</v>
      </c>
      <c r="C6" s="16">
        <v>2018</v>
      </c>
      <c r="D6" s="16">
        <v>2019</v>
      </c>
      <c r="E6" s="16">
        <v>2020</v>
      </c>
      <c r="F6" s="16">
        <v>2021</v>
      </c>
      <c r="G6" s="16"/>
    </row>
    <row r="7" spans="1:7" x14ac:dyDescent="0.25">
      <c r="A7" s="11" t="s">
        <v>613</v>
      </c>
      <c r="B7" s="13">
        <v>12239.179481689451</v>
      </c>
      <c r="C7" s="13">
        <v>21476.984879891872</v>
      </c>
      <c r="D7" s="13">
        <v>36349.87547842932</v>
      </c>
      <c r="E7" s="13">
        <v>49399.102651847839</v>
      </c>
      <c r="F7" s="13">
        <v>54565.725713949687</v>
      </c>
      <c r="G7" s="13"/>
    </row>
    <row r="8" spans="1:7" x14ac:dyDescent="0.25">
      <c r="A8" s="11"/>
      <c r="B8" s="13"/>
      <c r="C8" s="13"/>
      <c r="D8" s="13"/>
      <c r="E8" s="13"/>
      <c r="F8" s="13"/>
      <c r="G8" s="13"/>
    </row>
    <row r="9" spans="1:7" x14ac:dyDescent="0.25">
      <c r="A9" s="14" t="s">
        <v>617</v>
      </c>
      <c r="B9" s="13"/>
      <c r="C9" s="17">
        <f>(B7+C7)/C4</f>
        <v>0.67895926276589069</v>
      </c>
      <c r="D9" s="17">
        <f>SUM(B7:D7)/D4</f>
        <v>0.42711445350590282</v>
      </c>
      <c r="E9" s="17">
        <f>SUM(B7:E7)/E4</f>
        <v>0.59080811703484792</v>
      </c>
      <c r="F9" s="13"/>
      <c r="G9" s="13"/>
    </row>
    <row r="10" spans="1:7" x14ac:dyDescent="0.25">
      <c r="A10" s="14"/>
      <c r="B10" s="13"/>
      <c r="C10" s="17"/>
      <c r="D10" s="17"/>
      <c r="E10" s="17"/>
      <c r="F10" s="13"/>
      <c r="G10" s="13"/>
    </row>
    <row r="11" spans="1:7" x14ac:dyDescent="0.25">
      <c r="A11" s="14"/>
      <c r="B11" s="13"/>
      <c r="C11" s="16">
        <v>2023</v>
      </c>
      <c r="D11" s="16">
        <v>2024</v>
      </c>
      <c r="E11" s="16">
        <v>2025</v>
      </c>
      <c r="F11" s="13"/>
      <c r="G11" s="13"/>
    </row>
    <row r="12" spans="1:7" ht="45" x14ac:dyDescent="0.25">
      <c r="A12" s="20" t="s">
        <v>619</v>
      </c>
      <c r="B12" s="13"/>
      <c r="C12" s="21">
        <f>-0.1*C7</f>
        <v>-2147.6984879891875</v>
      </c>
      <c r="D12" s="21">
        <f>-0.2*D7</f>
        <v>-7269.9750956858643</v>
      </c>
      <c r="E12" s="21">
        <f>-0.2*E7</f>
        <v>-9879.8205303695686</v>
      </c>
      <c r="F12" s="13"/>
      <c r="G12" s="13"/>
    </row>
    <row r="13" spans="1:7" x14ac:dyDescent="0.25">
      <c r="A13" s="11"/>
      <c r="B13" s="13"/>
      <c r="C13" s="13"/>
      <c r="D13" s="13"/>
      <c r="E13" s="13"/>
      <c r="F13" s="13"/>
      <c r="G13" s="13"/>
    </row>
    <row r="14" spans="1:7" x14ac:dyDescent="0.25">
      <c r="A14" s="18"/>
      <c r="B14" s="15"/>
      <c r="C14" s="19"/>
      <c r="D14" s="19"/>
      <c r="E14" s="19"/>
      <c r="F14" s="15"/>
      <c r="G14" s="15"/>
    </row>
    <row r="15" spans="1:7" x14ac:dyDescent="0.25">
      <c r="A15" s="9" t="s">
        <v>618</v>
      </c>
    </row>
  </sheetData>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78"/>
  <sheetViews>
    <sheetView zoomScale="40" zoomScaleNormal="40" workbookViewId="0">
      <pane ySplit="1" topLeftCell="A2" activePane="bottomLeft" state="frozen"/>
      <selection pane="bottomLeft" sqref="A1:AX79"/>
    </sheetView>
  </sheetViews>
  <sheetFormatPr defaultRowHeight="15" outlineLevelCol="1" x14ac:dyDescent="0.25"/>
  <cols>
    <col min="1" max="2" width="9.140625" customWidth="1"/>
    <col min="3" max="3" width="11.85546875" hidden="1" customWidth="1" outlineLevel="1"/>
    <col min="4" max="4" width="10.28515625" style="5" hidden="1" customWidth="1" outlineLevel="1"/>
    <col min="5" max="6" width="9.140625" hidden="1" customWidth="1" outlineLevel="1"/>
    <col min="7" max="7" width="9.140625" style="5" hidden="1" customWidth="1" outlineLevel="1"/>
    <col min="8" max="8" width="11.28515625" customWidth="1" collapsed="1"/>
    <col min="9" max="12" width="11.28515625" hidden="1" customWidth="1" outlineLevel="1"/>
    <col min="13" max="14" width="9.140625" hidden="1" customWidth="1" outlineLevel="1"/>
    <col min="15" max="15" width="53" hidden="1" customWidth="1" outlineLevel="1"/>
    <col min="16" max="16" width="19.5703125" customWidth="1" collapsed="1"/>
    <col min="17" max="17" width="10" customWidth="1"/>
    <col min="18" max="18" width="98.5703125" hidden="1" customWidth="1" outlineLevel="1"/>
    <col min="19" max="19" width="69.28515625" hidden="1" customWidth="1" outlineLevel="1"/>
    <col min="20" max="20" width="9.7109375" hidden="1" customWidth="1" outlineLevel="1"/>
    <col min="21" max="21" width="10.7109375" hidden="1" customWidth="1" outlineLevel="1"/>
    <col min="22" max="22" width="37" customWidth="1" collapsed="1"/>
    <col min="23" max="23" width="9.140625" hidden="1" customWidth="1" outlineLevel="1"/>
    <col min="24" max="24" width="54.140625" hidden="1" customWidth="1" outlineLevel="1"/>
    <col min="25" max="25" width="10.5703125" hidden="1" customWidth="1" outlineLevel="1"/>
    <col min="26" max="27" width="9.140625" hidden="1" customWidth="1" outlineLevel="1"/>
    <col min="28" max="28" width="12.85546875" hidden="1" customWidth="1" outlineLevel="1"/>
    <col min="29" max="29" width="9.140625" customWidth="1" collapsed="1"/>
    <col min="30" max="31" width="11.7109375" style="8" customWidth="1"/>
    <col min="32" max="36" width="12.85546875" style="8" customWidth="1"/>
    <col min="37" max="37" width="2.7109375" style="8" customWidth="1"/>
    <col min="38" max="42" width="12.85546875" style="8" customWidth="1"/>
    <col min="43" max="43" width="2.5703125" style="8" customWidth="1"/>
    <col min="44" max="45" width="9.140625" customWidth="1"/>
    <col min="46" max="46" width="10.7109375" customWidth="1"/>
    <col min="47" max="47" width="459" customWidth="1"/>
    <col min="48" max="48" width="9.140625" customWidth="1"/>
    <col min="49" max="49" width="1428.7109375" customWidth="1"/>
    <col min="50" max="50" width="66.42578125" customWidth="1"/>
  </cols>
  <sheetData>
    <row r="1" spans="1:50" ht="60" x14ac:dyDescent="0.25">
      <c r="A1" s="1" t="s">
        <v>0</v>
      </c>
      <c r="B1" s="1" t="s">
        <v>1</v>
      </c>
      <c r="C1" s="1" t="s">
        <v>2</v>
      </c>
      <c r="D1" s="4" t="s">
        <v>3</v>
      </c>
      <c r="E1" s="1" t="s">
        <v>4</v>
      </c>
      <c r="F1" s="1" t="s">
        <v>5</v>
      </c>
      <c r="G1" s="4"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7" t="s">
        <v>29</v>
      </c>
      <c r="AE1" s="7" t="s">
        <v>30</v>
      </c>
      <c r="AF1" s="7" t="s">
        <v>31</v>
      </c>
      <c r="AG1" s="7" t="s">
        <v>32</v>
      </c>
      <c r="AH1" s="7" t="s">
        <v>604</v>
      </c>
      <c r="AI1" s="7" t="s">
        <v>602</v>
      </c>
      <c r="AJ1" s="7" t="s">
        <v>603</v>
      </c>
      <c r="AK1" s="7"/>
      <c r="AL1" s="7" t="s">
        <v>607</v>
      </c>
      <c r="AM1" s="7" t="s">
        <v>608</v>
      </c>
      <c r="AN1" s="7" t="s">
        <v>609</v>
      </c>
      <c r="AO1" s="7" t="s">
        <v>610</v>
      </c>
      <c r="AP1" s="7" t="s">
        <v>611</v>
      </c>
      <c r="AQ1" s="7"/>
      <c r="AR1" s="1" t="s">
        <v>33</v>
      </c>
      <c r="AS1" s="1" t="s">
        <v>34</v>
      </c>
      <c r="AT1" s="1" t="s">
        <v>35</v>
      </c>
      <c r="AU1" s="1" t="s">
        <v>36</v>
      </c>
      <c r="AV1" s="1" t="s">
        <v>37</v>
      </c>
      <c r="AW1" s="1" t="s">
        <v>38</v>
      </c>
      <c r="AX1" s="1" t="s">
        <v>39</v>
      </c>
    </row>
    <row r="2" spans="1:50" x14ac:dyDescent="0.25">
      <c r="A2" s="1"/>
      <c r="B2" s="1"/>
      <c r="C2" s="1"/>
      <c r="D2" s="4"/>
      <c r="E2" s="1"/>
      <c r="F2" s="1"/>
      <c r="G2" s="4"/>
      <c r="H2" s="1"/>
      <c r="I2" s="1"/>
      <c r="J2" s="1"/>
      <c r="K2" s="1"/>
      <c r="L2" s="1"/>
      <c r="M2" s="1"/>
      <c r="N2" s="1"/>
      <c r="O2" s="1"/>
      <c r="P2" s="1"/>
      <c r="Q2" s="1"/>
      <c r="R2" s="1"/>
      <c r="S2" s="1"/>
      <c r="T2" s="1"/>
      <c r="U2" s="1"/>
      <c r="V2" s="1"/>
      <c r="W2" s="1"/>
      <c r="X2" s="1"/>
      <c r="Y2" s="1"/>
      <c r="Z2" s="1"/>
      <c r="AA2" s="1"/>
      <c r="AB2" s="1"/>
      <c r="AC2" s="1"/>
      <c r="AD2" s="7"/>
      <c r="AE2" s="7"/>
      <c r="AF2" s="7"/>
      <c r="AG2" s="7"/>
      <c r="AH2" s="7"/>
      <c r="AI2" s="7"/>
      <c r="AJ2" s="7"/>
      <c r="AK2" s="7"/>
      <c r="AL2" s="7">
        <v>2017</v>
      </c>
      <c r="AM2" s="7">
        <v>2018</v>
      </c>
      <c r="AN2" s="7">
        <v>2019</v>
      </c>
      <c r="AO2" s="7">
        <v>2020</v>
      </c>
      <c r="AP2" s="7">
        <v>2021</v>
      </c>
      <c r="AQ2" s="7"/>
      <c r="AR2" s="1"/>
      <c r="AS2" s="1"/>
      <c r="AT2" s="1"/>
      <c r="AU2" s="1"/>
      <c r="AV2" s="1"/>
      <c r="AW2" s="1"/>
      <c r="AX2" s="1"/>
    </row>
    <row r="3" spans="1:50" x14ac:dyDescent="0.25">
      <c r="A3" s="2"/>
      <c r="H3" s="3"/>
      <c r="I3" s="3"/>
      <c r="J3" s="3"/>
      <c r="K3" s="3"/>
      <c r="V3" s="9" t="s">
        <v>605</v>
      </c>
      <c r="AE3" s="8">
        <f t="shared" ref="AE3:AJ3" si="0">SUM(AE6:AE78)</f>
        <v>49658596.93</v>
      </c>
      <c r="AF3" s="8">
        <f t="shared" si="0"/>
        <v>164045115.46000001</v>
      </c>
      <c r="AG3" s="8">
        <f t="shared" si="0"/>
        <v>202206332.38999999</v>
      </c>
      <c r="AH3" s="8">
        <f t="shared" si="0"/>
        <v>49658596.93</v>
      </c>
      <c r="AI3" s="8">
        <f t="shared" si="0"/>
        <v>114386518.52999999</v>
      </c>
      <c r="AJ3" s="8">
        <f t="shared" si="0"/>
        <v>129870387.25999999</v>
      </c>
      <c r="AL3" s="8">
        <f t="shared" ref="AL3:AP3" si="1">SUM(AL6:AL78)</f>
        <v>12239.179481689451</v>
      </c>
      <c r="AM3" s="8">
        <f t="shared" si="1"/>
        <v>21476.984879891872</v>
      </c>
      <c r="AN3" s="8">
        <f t="shared" si="1"/>
        <v>36349.87547842932</v>
      </c>
      <c r="AO3" s="8">
        <f t="shared" si="1"/>
        <v>49399.102651847839</v>
      </c>
      <c r="AP3" s="8">
        <f t="shared" si="1"/>
        <v>54565.725713949687</v>
      </c>
    </row>
    <row r="4" spans="1:50" x14ac:dyDescent="0.25">
      <c r="A4" s="2"/>
      <c r="H4" s="3"/>
      <c r="I4" s="3"/>
      <c r="J4" s="3"/>
      <c r="K4" s="3"/>
    </row>
    <row r="5" spans="1:50" x14ac:dyDescent="0.25">
      <c r="A5" s="2"/>
      <c r="H5" s="3"/>
      <c r="I5" s="3"/>
      <c r="J5" s="3"/>
      <c r="K5" s="3"/>
    </row>
    <row r="6" spans="1:50" x14ac:dyDescent="0.25">
      <c r="A6" s="2">
        <v>12755</v>
      </c>
      <c r="B6" t="s">
        <v>40</v>
      </c>
      <c r="C6" t="s">
        <v>41</v>
      </c>
      <c r="D6" s="5" t="s">
        <v>42</v>
      </c>
      <c r="E6" t="s">
        <v>43</v>
      </c>
      <c r="F6" t="s">
        <v>43</v>
      </c>
      <c r="G6" s="5" t="s">
        <v>44</v>
      </c>
      <c r="H6" s="3">
        <v>43129.856354166703</v>
      </c>
      <c r="I6" s="3">
        <v>43328.538645833301</v>
      </c>
      <c r="J6" s="3">
        <v>43435</v>
      </c>
      <c r="K6" s="3">
        <v>43466</v>
      </c>
      <c r="M6">
        <v>11</v>
      </c>
      <c r="N6" t="s">
        <v>45</v>
      </c>
      <c r="O6" t="s">
        <v>46</v>
      </c>
      <c r="P6" t="s">
        <v>47</v>
      </c>
      <c r="Q6" t="s">
        <v>48</v>
      </c>
      <c r="R6" t="s">
        <v>49</v>
      </c>
      <c r="S6" t="s">
        <v>50</v>
      </c>
      <c r="T6">
        <v>69.040000000000006</v>
      </c>
      <c r="U6">
        <v>85.6</v>
      </c>
      <c r="V6" t="s">
        <v>51</v>
      </c>
      <c r="W6" t="s">
        <v>52</v>
      </c>
      <c r="X6" t="s">
        <v>53</v>
      </c>
      <c r="Y6" t="s">
        <v>54</v>
      </c>
      <c r="Z6" t="s">
        <v>55</v>
      </c>
      <c r="AA6">
        <v>7</v>
      </c>
      <c r="AB6" t="s">
        <v>56</v>
      </c>
      <c r="AC6" t="s">
        <v>57</v>
      </c>
      <c r="AD6" s="8">
        <v>1600000</v>
      </c>
      <c r="AE6" s="8">
        <v>2397</v>
      </c>
      <c r="AF6" s="8">
        <v>4794</v>
      </c>
      <c r="AG6" s="8">
        <v>7190</v>
      </c>
      <c r="AH6" s="8">
        <f>AE6</f>
        <v>2397</v>
      </c>
      <c r="AI6" s="8">
        <f>AF6-AE6</f>
        <v>2397</v>
      </c>
      <c r="AJ6" s="8">
        <f>AG6-AI6</f>
        <v>4793</v>
      </c>
      <c r="AL6" s="8">
        <v>0</v>
      </c>
      <c r="AM6" s="8">
        <v>0</v>
      </c>
      <c r="AN6" s="8">
        <v>710.21720273971562</v>
      </c>
      <c r="AO6" s="8">
        <v>1534.2443301315307</v>
      </c>
      <c r="AP6" s="8">
        <v>2328.914390235901</v>
      </c>
      <c r="AR6">
        <v>2</v>
      </c>
      <c r="AS6" t="s">
        <v>58</v>
      </c>
      <c r="AT6">
        <v>230.35599999999999</v>
      </c>
      <c r="AU6" t="s">
        <v>59</v>
      </c>
      <c r="AV6" t="s">
        <v>43</v>
      </c>
      <c r="AW6" t="s">
        <v>60</v>
      </c>
      <c r="AX6" t="s">
        <v>43</v>
      </c>
    </row>
    <row r="7" spans="1:50" x14ac:dyDescent="0.25">
      <c r="A7" s="2">
        <v>12756</v>
      </c>
      <c r="B7" t="s">
        <v>40</v>
      </c>
      <c r="C7" t="s">
        <v>41</v>
      </c>
      <c r="D7" s="5" t="s">
        <v>42</v>
      </c>
      <c r="E7" t="s">
        <v>43</v>
      </c>
      <c r="F7" t="s">
        <v>43</v>
      </c>
      <c r="G7" s="5" t="s">
        <v>44</v>
      </c>
      <c r="H7" s="3">
        <v>43129.861736111103</v>
      </c>
      <c r="I7" s="3">
        <v>43328.538981481499</v>
      </c>
      <c r="J7" s="3">
        <v>43435</v>
      </c>
      <c r="K7" s="3">
        <v>43466</v>
      </c>
      <c r="M7">
        <v>11</v>
      </c>
      <c r="N7" t="s">
        <v>61</v>
      </c>
      <c r="O7" t="s">
        <v>46</v>
      </c>
      <c r="P7" t="s">
        <v>47</v>
      </c>
      <c r="Q7" t="s">
        <v>48</v>
      </c>
      <c r="R7" t="s">
        <v>62</v>
      </c>
      <c r="S7" t="s">
        <v>63</v>
      </c>
      <c r="T7">
        <v>172.59</v>
      </c>
      <c r="U7">
        <v>208.04</v>
      </c>
      <c r="V7" t="s">
        <v>51</v>
      </c>
      <c r="W7" t="s">
        <v>52</v>
      </c>
      <c r="X7" t="s">
        <v>64</v>
      </c>
      <c r="Y7" t="s">
        <v>54</v>
      </c>
      <c r="Z7" t="s">
        <v>55</v>
      </c>
      <c r="AA7">
        <v>7</v>
      </c>
      <c r="AB7" t="s">
        <v>56</v>
      </c>
      <c r="AC7" t="s">
        <v>57</v>
      </c>
      <c r="AD7" s="8">
        <v>1600000</v>
      </c>
      <c r="AE7" s="8">
        <v>5825</v>
      </c>
      <c r="AF7" s="8">
        <v>11651</v>
      </c>
      <c r="AG7" s="8">
        <v>17475</v>
      </c>
      <c r="AH7" s="8">
        <f t="shared" ref="AH7:AH70" si="2">AE7</f>
        <v>5825</v>
      </c>
      <c r="AI7" s="8">
        <f t="shared" ref="AI7:AI70" si="3">AF7-AE7</f>
        <v>5826</v>
      </c>
      <c r="AJ7" s="8">
        <f t="shared" ref="AJ7:AJ67" si="4">AG7-AI7</f>
        <v>11649</v>
      </c>
      <c r="AR7">
        <v>1</v>
      </c>
      <c r="AS7" t="s">
        <v>58</v>
      </c>
      <c r="AT7">
        <v>230.35599999999999</v>
      </c>
      <c r="AU7" t="s">
        <v>59</v>
      </c>
      <c r="AV7" t="s">
        <v>43</v>
      </c>
      <c r="AW7" t="s">
        <v>65</v>
      </c>
      <c r="AX7" t="s">
        <v>43</v>
      </c>
    </row>
    <row r="8" spans="1:50" x14ac:dyDescent="0.25">
      <c r="A8" s="2">
        <v>12757</v>
      </c>
      <c r="B8" t="s">
        <v>40</v>
      </c>
      <c r="C8" t="s">
        <v>41</v>
      </c>
      <c r="D8" s="5" t="s">
        <v>42</v>
      </c>
      <c r="E8" t="s">
        <v>43</v>
      </c>
      <c r="F8" t="s">
        <v>43</v>
      </c>
      <c r="G8" s="5" t="s">
        <v>44</v>
      </c>
      <c r="H8" s="3">
        <v>43129.867118055598</v>
      </c>
      <c r="I8" s="3">
        <v>43328.539305555598</v>
      </c>
      <c r="J8" s="3">
        <v>43435</v>
      </c>
      <c r="K8" s="3">
        <v>43466</v>
      </c>
      <c r="M8">
        <v>11</v>
      </c>
      <c r="N8" t="s">
        <v>66</v>
      </c>
      <c r="O8" t="s">
        <v>46</v>
      </c>
      <c r="P8" t="s">
        <v>47</v>
      </c>
      <c r="Q8" t="s">
        <v>48</v>
      </c>
      <c r="R8" t="s">
        <v>67</v>
      </c>
      <c r="S8" t="s">
        <v>68</v>
      </c>
      <c r="T8">
        <v>338.37</v>
      </c>
      <c r="U8">
        <v>403.13</v>
      </c>
      <c r="V8" t="s">
        <v>51</v>
      </c>
      <c r="W8" t="s">
        <v>52</v>
      </c>
      <c r="X8" t="s">
        <v>69</v>
      </c>
      <c r="Y8" t="s">
        <v>54</v>
      </c>
      <c r="Z8" t="s">
        <v>55</v>
      </c>
      <c r="AA8">
        <v>7</v>
      </c>
      <c r="AB8" t="s">
        <v>56</v>
      </c>
      <c r="AC8" t="s">
        <v>57</v>
      </c>
      <c r="AD8" s="8">
        <v>1600000</v>
      </c>
      <c r="AE8" s="8">
        <v>11288</v>
      </c>
      <c r="AF8" s="8">
        <v>22576</v>
      </c>
      <c r="AG8" s="8">
        <v>33863</v>
      </c>
      <c r="AH8" s="8">
        <f t="shared" si="2"/>
        <v>11288</v>
      </c>
      <c r="AI8" s="8">
        <f t="shared" si="3"/>
        <v>11288</v>
      </c>
      <c r="AJ8" s="8">
        <f t="shared" si="4"/>
        <v>22575</v>
      </c>
      <c r="AR8">
        <v>1</v>
      </c>
      <c r="AS8" t="s">
        <v>58</v>
      </c>
      <c r="AT8">
        <v>230.35599999999999</v>
      </c>
      <c r="AU8" t="s">
        <v>59</v>
      </c>
      <c r="AV8" t="s">
        <v>43</v>
      </c>
      <c r="AW8" t="s">
        <v>65</v>
      </c>
      <c r="AX8" t="s">
        <v>43</v>
      </c>
    </row>
    <row r="9" spans="1:50" x14ac:dyDescent="0.25">
      <c r="A9" s="2">
        <v>12758</v>
      </c>
      <c r="B9" t="s">
        <v>40</v>
      </c>
      <c r="C9" t="s">
        <v>41</v>
      </c>
      <c r="D9" s="5" t="s">
        <v>42</v>
      </c>
      <c r="E9" t="s">
        <v>43</v>
      </c>
      <c r="F9" t="s">
        <v>43</v>
      </c>
      <c r="G9" s="5" t="s">
        <v>44</v>
      </c>
      <c r="H9" s="3">
        <v>43129.872337963003</v>
      </c>
      <c r="I9" s="3">
        <v>43328.539479166699</v>
      </c>
      <c r="J9" s="3">
        <v>43435</v>
      </c>
      <c r="K9" s="3">
        <v>43466</v>
      </c>
      <c r="M9">
        <v>11</v>
      </c>
      <c r="N9" t="s">
        <v>70</v>
      </c>
      <c r="O9" t="s">
        <v>46</v>
      </c>
      <c r="P9" t="s">
        <v>47</v>
      </c>
      <c r="Q9" t="s">
        <v>48</v>
      </c>
      <c r="R9" t="s">
        <v>67</v>
      </c>
      <c r="S9" t="s">
        <v>71</v>
      </c>
      <c r="T9">
        <v>682.57</v>
      </c>
      <c r="U9">
        <v>806.25</v>
      </c>
      <c r="V9" t="s">
        <v>51</v>
      </c>
      <c r="W9" t="s">
        <v>52</v>
      </c>
      <c r="X9" t="s">
        <v>72</v>
      </c>
      <c r="Y9" t="s">
        <v>54</v>
      </c>
      <c r="Z9" t="s">
        <v>55</v>
      </c>
      <c r="AA9">
        <v>7</v>
      </c>
      <c r="AB9" t="s">
        <v>56</v>
      </c>
      <c r="AC9" t="s">
        <v>57</v>
      </c>
      <c r="AD9" s="8">
        <v>1600000</v>
      </c>
      <c r="AE9" s="8">
        <v>22575</v>
      </c>
      <c r="AF9" s="8">
        <v>45150</v>
      </c>
      <c r="AG9" s="8">
        <v>67725</v>
      </c>
      <c r="AH9" s="8">
        <f t="shared" si="2"/>
        <v>22575</v>
      </c>
      <c r="AI9" s="8">
        <f t="shared" si="3"/>
        <v>22575</v>
      </c>
      <c r="AJ9" s="8">
        <f t="shared" si="4"/>
        <v>45150</v>
      </c>
      <c r="AR9">
        <v>2</v>
      </c>
      <c r="AS9" t="s">
        <v>58</v>
      </c>
      <c r="AT9">
        <v>230.35599999999999</v>
      </c>
      <c r="AU9" t="s">
        <v>59</v>
      </c>
      <c r="AV9" t="s">
        <v>43</v>
      </c>
      <c r="AW9" t="s">
        <v>65</v>
      </c>
      <c r="AX9" t="s">
        <v>43</v>
      </c>
    </row>
    <row r="10" spans="1:50" x14ac:dyDescent="0.25">
      <c r="A10" s="2">
        <v>12759</v>
      </c>
      <c r="B10" t="s">
        <v>40</v>
      </c>
      <c r="C10" t="s">
        <v>41</v>
      </c>
      <c r="D10" s="5" t="s">
        <v>42</v>
      </c>
      <c r="E10" t="s">
        <v>43</v>
      </c>
      <c r="F10" t="s">
        <v>43</v>
      </c>
      <c r="G10" s="5" t="s">
        <v>44</v>
      </c>
      <c r="H10" s="3">
        <v>43129.876412037003</v>
      </c>
      <c r="I10" s="3">
        <v>43328.5397337963</v>
      </c>
      <c r="J10" s="3">
        <v>43435</v>
      </c>
      <c r="K10" s="3">
        <v>43466</v>
      </c>
      <c r="M10">
        <v>11</v>
      </c>
      <c r="N10" t="s">
        <v>73</v>
      </c>
      <c r="O10" t="s">
        <v>46</v>
      </c>
      <c r="P10" t="s">
        <v>47</v>
      </c>
      <c r="Q10" t="s">
        <v>48</v>
      </c>
      <c r="R10" t="s">
        <v>67</v>
      </c>
      <c r="S10" t="s">
        <v>74</v>
      </c>
      <c r="T10">
        <v>5522.81</v>
      </c>
      <c r="U10">
        <v>6449.97</v>
      </c>
      <c r="V10" t="s">
        <v>51</v>
      </c>
      <c r="W10" t="s">
        <v>52</v>
      </c>
      <c r="X10" t="s">
        <v>75</v>
      </c>
      <c r="Y10" t="s">
        <v>54</v>
      </c>
      <c r="Z10" t="s">
        <v>55</v>
      </c>
      <c r="AA10">
        <v>28</v>
      </c>
      <c r="AB10" t="s">
        <v>56</v>
      </c>
      <c r="AC10" t="s">
        <v>57</v>
      </c>
      <c r="AD10" s="8">
        <v>1600000</v>
      </c>
      <c r="AE10" s="8">
        <v>2354238</v>
      </c>
      <c r="AF10" s="8">
        <v>6140370</v>
      </c>
      <c r="AG10" s="8">
        <v>10590847</v>
      </c>
      <c r="AH10" s="8">
        <f t="shared" si="2"/>
        <v>2354238</v>
      </c>
      <c r="AI10" s="8">
        <f t="shared" si="3"/>
        <v>3786132</v>
      </c>
      <c r="AJ10" s="8">
        <f t="shared" si="4"/>
        <v>6804715</v>
      </c>
      <c r="AR10">
        <v>4</v>
      </c>
      <c r="AS10" t="s">
        <v>58</v>
      </c>
      <c r="AT10">
        <v>230.35599999999999</v>
      </c>
      <c r="AU10" t="s">
        <v>59</v>
      </c>
      <c r="AV10" t="s">
        <v>43</v>
      </c>
      <c r="AW10" t="s">
        <v>76</v>
      </c>
      <c r="AX10" t="s">
        <v>43</v>
      </c>
    </row>
    <row r="11" spans="1:50" x14ac:dyDescent="0.25">
      <c r="A11" s="2">
        <v>12866</v>
      </c>
      <c r="B11" s="6" t="s">
        <v>77</v>
      </c>
      <c r="C11" t="s">
        <v>41</v>
      </c>
      <c r="D11" s="5" t="s">
        <v>42</v>
      </c>
      <c r="E11" t="s">
        <v>44</v>
      </c>
      <c r="F11" t="s">
        <v>43</v>
      </c>
      <c r="G11" s="5" t="s">
        <v>44</v>
      </c>
      <c r="H11" s="3">
        <v>43131.311759259297</v>
      </c>
      <c r="I11" s="3">
        <v>43131.311759259297</v>
      </c>
      <c r="J11" s="3">
        <v>43282</v>
      </c>
      <c r="K11" s="3">
        <v>43313</v>
      </c>
      <c r="M11">
        <v>6</v>
      </c>
      <c r="N11" t="s">
        <v>78</v>
      </c>
      <c r="O11" t="s">
        <v>79</v>
      </c>
      <c r="P11" t="s">
        <v>80</v>
      </c>
      <c r="Q11" t="s">
        <v>81</v>
      </c>
      <c r="R11" t="s">
        <v>82</v>
      </c>
      <c r="S11" t="s">
        <v>83</v>
      </c>
      <c r="T11">
        <v>618.97</v>
      </c>
      <c r="U11">
        <v>731.85</v>
      </c>
      <c r="V11" t="s">
        <v>84</v>
      </c>
      <c r="W11" t="s">
        <v>52</v>
      </c>
      <c r="X11" t="s">
        <v>85</v>
      </c>
      <c r="Y11" t="s">
        <v>86</v>
      </c>
      <c r="Z11" t="s">
        <v>87</v>
      </c>
      <c r="AA11">
        <v>6</v>
      </c>
      <c r="AB11" t="s">
        <v>56</v>
      </c>
      <c r="AC11" t="s">
        <v>57</v>
      </c>
      <c r="AF11" s="8">
        <v>0</v>
      </c>
      <c r="AH11" s="8">
        <f t="shared" si="2"/>
        <v>0</v>
      </c>
      <c r="AI11" s="8">
        <f t="shared" si="3"/>
        <v>0</v>
      </c>
      <c r="AJ11" s="8">
        <f t="shared" si="4"/>
        <v>0</v>
      </c>
      <c r="AR11">
        <v>20</v>
      </c>
      <c r="AS11" t="s">
        <v>88</v>
      </c>
      <c r="AT11">
        <v>121.97499999999999</v>
      </c>
      <c r="AU11" t="s">
        <v>89</v>
      </c>
      <c r="AV11" t="s">
        <v>43</v>
      </c>
      <c r="AW11" t="s">
        <v>90</v>
      </c>
      <c r="AX11" t="s">
        <v>43</v>
      </c>
    </row>
    <row r="12" spans="1:50" x14ac:dyDescent="0.25">
      <c r="A12" s="2">
        <v>12868</v>
      </c>
      <c r="B12" s="6" t="s">
        <v>77</v>
      </c>
      <c r="C12" t="s">
        <v>41</v>
      </c>
      <c r="D12" s="5" t="s">
        <v>42</v>
      </c>
      <c r="E12" t="s">
        <v>44</v>
      </c>
      <c r="F12" t="s">
        <v>43</v>
      </c>
      <c r="G12" s="5" t="s">
        <v>44</v>
      </c>
      <c r="H12" s="3">
        <v>43131.316562499997</v>
      </c>
      <c r="I12" s="3">
        <v>43131.316562499997</v>
      </c>
      <c r="J12" s="3">
        <v>43282</v>
      </c>
      <c r="K12" s="3">
        <v>43313</v>
      </c>
      <c r="M12">
        <v>6</v>
      </c>
      <c r="N12" t="s">
        <v>91</v>
      </c>
      <c r="O12" t="s">
        <v>79</v>
      </c>
      <c r="P12" t="s">
        <v>80</v>
      </c>
      <c r="Q12" t="s">
        <v>81</v>
      </c>
      <c r="R12" t="s">
        <v>92</v>
      </c>
      <c r="S12" t="s">
        <v>93</v>
      </c>
      <c r="T12">
        <v>1326.54</v>
      </c>
      <c r="U12">
        <v>1557.12</v>
      </c>
      <c r="V12" t="s">
        <v>84</v>
      </c>
      <c r="W12" t="s">
        <v>52</v>
      </c>
      <c r="X12" t="s">
        <v>94</v>
      </c>
      <c r="Y12" t="s">
        <v>86</v>
      </c>
      <c r="Z12" t="s">
        <v>87</v>
      </c>
      <c r="AA12">
        <v>15</v>
      </c>
      <c r="AB12" t="s">
        <v>56</v>
      </c>
      <c r="AC12" t="s">
        <v>57</v>
      </c>
      <c r="AF12" s="8">
        <v>0</v>
      </c>
      <c r="AH12" s="8">
        <f t="shared" si="2"/>
        <v>0</v>
      </c>
      <c r="AI12" s="8">
        <f t="shared" si="3"/>
        <v>0</v>
      </c>
      <c r="AJ12" s="8">
        <f t="shared" si="4"/>
        <v>0</v>
      </c>
      <c r="AR12">
        <v>20</v>
      </c>
      <c r="AS12" t="s">
        <v>88</v>
      </c>
      <c r="AT12">
        <v>103.80800000000001</v>
      </c>
      <c r="AU12" t="s">
        <v>89</v>
      </c>
      <c r="AV12" t="s">
        <v>43</v>
      </c>
      <c r="AW12" t="s">
        <v>90</v>
      </c>
      <c r="AX12" t="s">
        <v>43</v>
      </c>
    </row>
    <row r="13" spans="1:50" x14ac:dyDescent="0.25">
      <c r="A13" s="2">
        <v>12869</v>
      </c>
      <c r="B13" s="6" t="s">
        <v>77</v>
      </c>
      <c r="C13" t="s">
        <v>41</v>
      </c>
      <c r="D13" s="5" t="s">
        <v>42</v>
      </c>
      <c r="E13" t="s">
        <v>44</v>
      </c>
      <c r="F13" t="s">
        <v>43</v>
      </c>
      <c r="G13" s="5" t="s">
        <v>44</v>
      </c>
      <c r="H13" s="3">
        <v>43131.320439814801</v>
      </c>
      <c r="I13" s="3">
        <v>43131.320439814801</v>
      </c>
      <c r="J13" s="3">
        <v>43282</v>
      </c>
      <c r="K13" s="3">
        <v>43313</v>
      </c>
      <c r="M13">
        <v>6</v>
      </c>
      <c r="N13" t="s">
        <v>95</v>
      </c>
      <c r="O13" t="s">
        <v>79</v>
      </c>
      <c r="P13" t="s">
        <v>80</v>
      </c>
      <c r="Q13" t="s">
        <v>81</v>
      </c>
      <c r="R13" t="s">
        <v>96</v>
      </c>
      <c r="S13" t="s">
        <v>97</v>
      </c>
      <c r="T13">
        <v>2566.12</v>
      </c>
      <c r="U13">
        <v>3002.47</v>
      </c>
      <c r="V13" t="s">
        <v>84</v>
      </c>
      <c r="W13" t="s">
        <v>52</v>
      </c>
      <c r="X13" t="s">
        <v>98</v>
      </c>
      <c r="Y13" t="s">
        <v>86</v>
      </c>
      <c r="Z13" t="s">
        <v>87</v>
      </c>
      <c r="AA13">
        <v>30</v>
      </c>
      <c r="AB13" t="s">
        <v>56</v>
      </c>
      <c r="AC13" t="s">
        <v>57</v>
      </c>
      <c r="AF13" s="8">
        <v>81067</v>
      </c>
      <c r="AH13" s="8">
        <f t="shared" si="2"/>
        <v>0</v>
      </c>
      <c r="AI13" s="8">
        <f t="shared" si="3"/>
        <v>81067</v>
      </c>
      <c r="AR13">
        <v>20</v>
      </c>
      <c r="AS13" t="s">
        <v>88</v>
      </c>
      <c r="AT13">
        <v>100.083</v>
      </c>
      <c r="AU13" t="s">
        <v>89</v>
      </c>
      <c r="AV13" t="s">
        <v>43</v>
      </c>
      <c r="AW13" t="s">
        <v>90</v>
      </c>
      <c r="AX13" t="s">
        <v>43</v>
      </c>
    </row>
    <row r="14" spans="1:50" x14ac:dyDescent="0.25">
      <c r="A14" s="2">
        <v>12870</v>
      </c>
      <c r="B14" s="6" t="s">
        <v>77</v>
      </c>
      <c r="C14" t="s">
        <v>41</v>
      </c>
      <c r="D14" s="5" t="s">
        <v>42</v>
      </c>
      <c r="E14" t="s">
        <v>44</v>
      </c>
      <c r="F14" t="s">
        <v>43</v>
      </c>
      <c r="G14" s="5" t="s">
        <v>44</v>
      </c>
      <c r="H14" s="3">
        <v>43131.323969907397</v>
      </c>
      <c r="I14" s="3">
        <v>43131.323969907397</v>
      </c>
      <c r="J14" s="3">
        <v>43282</v>
      </c>
      <c r="K14" s="3">
        <v>43313</v>
      </c>
      <c r="M14">
        <v>6</v>
      </c>
      <c r="N14" t="s">
        <v>99</v>
      </c>
      <c r="O14" t="s">
        <v>79</v>
      </c>
      <c r="P14" t="s">
        <v>80</v>
      </c>
      <c r="Q14" t="s">
        <v>81</v>
      </c>
      <c r="R14" t="s">
        <v>100</v>
      </c>
      <c r="S14" t="s">
        <v>101</v>
      </c>
      <c r="T14">
        <v>5278.72</v>
      </c>
      <c r="U14">
        <v>6165.36</v>
      </c>
      <c r="V14" t="s">
        <v>84</v>
      </c>
      <c r="W14" t="s">
        <v>52</v>
      </c>
      <c r="X14" t="s">
        <v>102</v>
      </c>
      <c r="Y14" t="s">
        <v>86</v>
      </c>
      <c r="Z14" t="s">
        <v>87</v>
      </c>
      <c r="AA14">
        <v>60</v>
      </c>
      <c r="AB14" t="s">
        <v>56</v>
      </c>
      <c r="AC14" t="s">
        <v>57</v>
      </c>
      <c r="AF14" s="8">
        <v>258945</v>
      </c>
      <c r="AH14" s="8">
        <f t="shared" si="2"/>
        <v>0</v>
      </c>
      <c r="AI14" s="8">
        <f t="shared" si="3"/>
        <v>258945</v>
      </c>
      <c r="AR14">
        <v>20</v>
      </c>
      <c r="AS14" t="s">
        <v>88</v>
      </c>
      <c r="AT14">
        <v>102.756</v>
      </c>
      <c r="AU14" t="s">
        <v>89</v>
      </c>
      <c r="AV14" t="s">
        <v>43</v>
      </c>
      <c r="AW14" t="s">
        <v>90</v>
      </c>
      <c r="AX14" t="s">
        <v>43</v>
      </c>
    </row>
    <row r="15" spans="1:50" x14ac:dyDescent="0.25">
      <c r="A15" s="2">
        <v>12871</v>
      </c>
      <c r="B15" s="6" t="s">
        <v>77</v>
      </c>
      <c r="C15" t="s">
        <v>41</v>
      </c>
      <c r="D15" s="5" t="s">
        <v>42</v>
      </c>
      <c r="E15" t="s">
        <v>44</v>
      </c>
      <c r="F15" t="s">
        <v>43</v>
      </c>
      <c r="G15" s="5" t="s">
        <v>44</v>
      </c>
      <c r="H15" s="3">
        <v>43131.328101851897</v>
      </c>
      <c r="I15" s="3">
        <v>43131.328101851897</v>
      </c>
      <c r="J15" s="3">
        <v>43282</v>
      </c>
      <c r="K15" s="3">
        <v>43313</v>
      </c>
      <c r="M15">
        <v>6</v>
      </c>
      <c r="N15" t="s">
        <v>103</v>
      </c>
      <c r="O15" t="s">
        <v>79</v>
      </c>
      <c r="P15" t="s">
        <v>80</v>
      </c>
      <c r="Q15" t="s">
        <v>81</v>
      </c>
      <c r="R15" t="s">
        <v>104</v>
      </c>
      <c r="S15" t="s">
        <v>105</v>
      </c>
      <c r="T15">
        <v>2045.61</v>
      </c>
      <c r="U15">
        <v>2395.5500000000002</v>
      </c>
      <c r="V15" t="s">
        <v>84</v>
      </c>
      <c r="W15" t="s">
        <v>52</v>
      </c>
      <c r="X15" t="s">
        <v>106</v>
      </c>
      <c r="Y15" t="s">
        <v>86</v>
      </c>
      <c r="Z15" t="s">
        <v>87</v>
      </c>
      <c r="AA15">
        <v>18</v>
      </c>
      <c r="AB15" t="s">
        <v>56</v>
      </c>
      <c r="AC15" t="s">
        <v>57</v>
      </c>
      <c r="AF15" s="8">
        <v>52702</v>
      </c>
      <c r="AH15" s="8">
        <f t="shared" si="2"/>
        <v>0</v>
      </c>
      <c r="AI15" s="8">
        <f t="shared" si="3"/>
        <v>52702</v>
      </c>
      <c r="AL15" s="8">
        <v>171.62488183593749</v>
      </c>
      <c r="AM15" s="8">
        <v>164.86382617187499</v>
      </c>
      <c r="AN15" s="8">
        <v>170.82823535156251</v>
      </c>
      <c r="AO15" s="8">
        <v>145.47071875</v>
      </c>
      <c r="AP15" s="8">
        <v>154.59081500244142</v>
      </c>
      <c r="AR15">
        <v>20</v>
      </c>
      <c r="AS15" t="s">
        <v>88</v>
      </c>
      <c r="AT15">
        <v>133.08600000000001</v>
      </c>
      <c r="AU15" t="s">
        <v>89</v>
      </c>
      <c r="AV15" t="s">
        <v>43</v>
      </c>
      <c r="AW15" t="s">
        <v>107</v>
      </c>
      <c r="AX15" t="s">
        <v>43</v>
      </c>
    </row>
    <row r="16" spans="1:50" x14ac:dyDescent="0.25">
      <c r="A16" s="2">
        <v>12850</v>
      </c>
      <c r="B16" s="6" t="s">
        <v>77</v>
      </c>
      <c r="C16" t="s">
        <v>41</v>
      </c>
      <c r="D16" s="5" t="s">
        <v>42</v>
      </c>
      <c r="E16" t="s">
        <v>43</v>
      </c>
      <c r="F16" t="s">
        <v>43</v>
      </c>
      <c r="G16" s="5" t="s">
        <v>44</v>
      </c>
      <c r="H16" s="3">
        <v>43131.357685185198</v>
      </c>
      <c r="I16" s="3">
        <v>43229.726747685199</v>
      </c>
      <c r="J16" s="3">
        <v>43313</v>
      </c>
      <c r="K16" s="3">
        <v>43344</v>
      </c>
      <c r="M16">
        <v>7</v>
      </c>
      <c r="N16" t="s">
        <v>108</v>
      </c>
      <c r="O16" t="s">
        <v>109</v>
      </c>
      <c r="P16" t="s">
        <v>110</v>
      </c>
      <c r="Q16" t="s">
        <v>111</v>
      </c>
      <c r="R16" t="s">
        <v>112</v>
      </c>
      <c r="S16" t="s">
        <v>113</v>
      </c>
      <c r="T16">
        <v>2368.25</v>
      </c>
      <c r="U16">
        <v>2771.75</v>
      </c>
      <c r="V16" t="s">
        <v>114</v>
      </c>
      <c r="W16" t="s">
        <v>115</v>
      </c>
      <c r="X16" t="s">
        <v>116</v>
      </c>
      <c r="Y16" t="s">
        <v>117</v>
      </c>
      <c r="Z16" t="s">
        <v>87</v>
      </c>
      <c r="AA16">
        <v>12</v>
      </c>
      <c r="AB16" t="s">
        <v>56</v>
      </c>
      <c r="AC16" t="s">
        <v>57</v>
      </c>
      <c r="AF16" s="8">
        <v>2306096</v>
      </c>
      <c r="AH16" s="8">
        <f t="shared" si="2"/>
        <v>0</v>
      </c>
      <c r="AI16" s="8">
        <f t="shared" si="3"/>
        <v>2306096</v>
      </c>
      <c r="AL16" s="8">
        <v>1241.6975937499999</v>
      </c>
      <c r="AM16" s="8">
        <v>1255.2455625</v>
      </c>
      <c r="AN16" s="8">
        <v>1195.5886250000001</v>
      </c>
      <c r="AO16" s="8">
        <v>1230.6182187500001</v>
      </c>
      <c r="AP16" s="8">
        <v>0</v>
      </c>
      <c r="AR16">
        <v>0.5</v>
      </c>
      <c r="AS16" t="s">
        <v>88</v>
      </c>
      <c r="AT16">
        <v>230.97900000000001</v>
      </c>
      <c r="AU16" t="s">
        <v>89</v>
      </c>
      <c r="AV16" t="s">
        <v>43</v>
      </c>
      <c r="AW16" t="s">
        <v>118</v>
      </c>
      <c r="AX16" t="s">
        <v>43</v>
      </c>
    </row>
    <row r="17" spans="1:50" x14ac:dyDescent="0.25">
      <c r="A17" s="2">
        <v>12920</v>
      </c>
      <c r="B17" t="s">
        <v>40</v>
      </c>
      <c r="C17" t="s">
        <v>41</v>
      </c>
      <c r="D17" s="5" t="s">
        <v>42</v>
      </c>
      <c r="E17" t="s">
        <v>43</v>
      </c>
      <c r="F17" t="s">
        <v>43</v>
      </c>
      <c r="G17" s="5" t="s">
        <v>44</v>
      </c>
      <c r="H17" s="3">
        <v>43131.724282407398</v>
      </c>
      <c r="I17" s="3">
        <v>43201.892534722203</v>
      </c>
      <c r="J17" s="3">
        <v>43282</v>
      </c>
      <c r="K17" s="3">
        <v>43313</v>
      </c>
      <c r="M17">
        <v>6</v>
      </c>
      <c r="N17" t="s">
        <v>129</v>
      </c>
      <c r="O17" t="s">
        <v>130</v>
      </c>
      <c r="P17" t="s">
        <v>131</v>
      </c>
      <c r="Q17" t="s">
        <v>132</v>
      </c>
      <c r="R17" t="s">
        <v>133</v>
      </c>
      <c r="S17" t="s">
        <v>134</v>
      </c>
      <c r="T17">
        <v>77187.03</v>
      </c>
      <c r="U17">
        <v>90010.45</v>
      </c>
      <c r="V17" t="s">
        <v>135</v>
      </c>
      <c r="W17" t="s">
        <v>115</v>
      </c>
      <c r="X17" t="s">
        <v>136</v>
      </c>
      <c r="Y17" t="s">
        <v>137</v>
      </c>
      <c r="Z17" t="s">
        <v>55</v>
      </c>
      <c r="AA17">
        <v>120</v>
      </c>
      <c r="AB17" t="s">
        <v>56</v>
      </c>
      <c r="AC17" t="s">
        <v>57</v>
      </c>
      <c r="AD17" s="8">
        <v>8700000</v>
      </c>
      <c r="AE17" s="8">
        <v>12187638</v>
      </c>
      <c r="AF17" s="8">
        <v>25498959</v>
      </c>
      <c r="AG17" s="8">
        <v>40884772</v>
      </c>
      <c r="AH17" s="8">
        <f t="shared" si="2"/>
        <v>12187638</v>
      </c>
      <c r="AI17" s="8">
        <f t="shared" si="3"/>
        <v>13311321</v>
      </c>
      <c r="AJ17" s="8">
        <f t="shared" si="4"/>
        <v>27573451</v>
      </c>
      <c r="AL17" s="8">
        <v>280</v>
      </c>
      <c r="AM17" s="8">
        <v>5781.84</v>
      </c>
      <c r="AN17" s="8">
        <v>9679.6119999999992</v>
      </c>
      <c r="AO17" s="8">
        <v>9592.4889999999996</v>
      </c>
      <c r="AP17" s="8">
        <v>8066.4014999999999</v>
      </c>
      <c r="AR17">
        <v>0.1</v>
      </c>
      <c r="AS17" t="s">
        <v>88</v>
      </c>
      <c r="AT17">
        <v>750.08799999999997</v>
      </c>
      <c r="AU17" t="s">
        <v>138</v>
      </c>
      <c r="AV17" t="s">
        <v>43</v>
      </c>
      <c r="AW17" t="s">
        <v>139</v>
      </c>
      <c r="AX17" t="s">
        <v>43</v>
      </c>
    </row>
    <row r="18" spans="1:50" x14ac:dyDescent="0.25">
      <c r="A18" s="2">
        <v>12754</v>
      </c>
      <c r="B18" t="s">
        <v>40</v>
      </c>
      <c r="C18" t="s">
        <v>41</v>
      </c>
      <c r="D18" s="5" t="s">
        <v>42</v>
      </c>
      <c r="E18" t="s">
        <v>44</v>
      </c>
      <c r="F18" t="s">
        <v>43</v>
      </c>
      <c r="G18" s="5" t="s">
        <v>44</v>
      </c>
      <c r="H18" s="3">
        <v>43131.741504629601</v>
      </c>
      <c r="I18" s="3">
        <v>43236.620150463001</v>
      </c>
      <c r="J18" s="3">
        <v>43313</v>
      </c>
      <c r="K18" s="3">
        <v>43344</v>
      </c>
      <c r="M18">
        <v>7</v>
      </c>
      <c r="N18" t="s">
        <v>140</v>
      </c>
      <c r="O18" t="s">
        <v>141</v>
      </c>
      <c r="P18" t="s">
        <v>142</v>
      </c>
      <c r="Q18" t="s">
        <v>143</v>
      </c>
      <c r="R18" t="s">
        <v>144</v>
      </c>
      <c r="S18" t="s">
        <v>145</v>
      </c>
      <c r="T18">
        <v>620.12</v>
      </c>
      <c r="U18">
        <v>733.2</v>
      </c>
      <c r="V18" t="s">
        <v>146</v>
      </c>
      <c r="W18" t="s">
        <v>147</v>
      </c>
      <c r="X18" t="s">
        <v>148</v>
      </c>
      <c r="Y18" t="s">
        <v>149</v>
      </c>
      <c r="Z18" t="s">
        <v>150</v>
      </c>
      <c r="AA18">
        <v>7</v>
      </c>
      <c r="AB18" t="s">
        <v>56</v>
      </c>
      <c r="AC18" t="s">
        <v>57</v>
      </c>
      <c r="AD18" s="8">
        <v>2200000</v>
      </c>
      <c r="AE18" s="8">
        <v>2786160</v>
      </c>
      <c r="AF18" s="8">
        <v>5645640</v>
      </c>
      <c r="AG18" s="8">
        <v>8578440</v>
      </c>
      <c r="AH18" s="8">
        <f t="shared" si="2"/>
        <v>2786160</v>
      </c>
      <c r="AI18" s="8">
        <f t="shared" si="3"/>
        <v>2859480</v>
      </c>
      <c r="AJ18" s="8">
        <f t="shared" si="4"/>
        <v>5718960</v>
      </c>
      <c r="AL18" s="8">
        <v>1560.4290751953124</v>
      </c>
      <c r="AM18" s="8">
        <v>1949.0979843749999</v>
      </c>
      <c r="AN18" s="8">
        <v>2549.3132890625002</v>
      </c>
      <c r="AO18" s="8">
        <v>2587.9528007812501</v>
      </c>
      <c r="AP18" s="8">
        <v>2465.9883085937499</v>
      </c>
      <c r="AR18">
        <v>1</v>
      </c>
      <c r="AS18" t="s">
        <v>58</v>
      </c>
      <c r="AT18">
        <v>104.74299999999999</v>
      </c>
      <c r="AU18" t="s">
        <v>138</v>
      </c>
      <c r="AV18" t="s">
        <v>43</v>
      </c>
      <c r="AW18" t="s">
        <v>151</v>
      </c>
      <c r="AX18" t="s">
        <v>152</v>
      </c>
    </row>
    <row r="19" spans="1:50" x14ac:dyDescent="0.25">
      <c r="A19" s="2">
        <v>12814</v>
      </c>
      <c r="B19" s="6" t="s">
        <v>77</v>
      </c>
      <c r="C19" t="s">
        <v>41</v>
      </c>
      <c r="D19" s="5" t="s">
        <v>42</v>
      </c>
      <c r="E19" t="s">
        <v>44</v>
      </c>
      <c r="F19" t="s">
        <v>43</v>
      </c>
      <c r="G19" s="5" t="s">
        <v>44</v>
      </c>
      <c r="H19" s="3">
        <v>43131.820787037002</v>
      </c>
      <c r="I19" s="3">
        <v>43131.820787037002</v>
      </c>
      <c r="J19" s="3">
        <v>43282</v>
      </c>
      <c r="K19" s="3">
        <v>43313</v>
      </c>
      <c r="M19">
        <v>6</v>
      </c>
      <c r="N19" t="s">
        <v>156</v>
      </c>
      <c r="O19" t="s">
        <v>153</v>
      </c>
      <c r="P19" t="s">
        <v>157</v>
      </c>
      <c r="Q19" t="s">
        <v>158</v>
      </c>
      <c r="R19" t="s">
        <v>159</v>
      </c>
      <c r="S19" t="s">
        <v>160</v>
      </c>
      <c r="T19">
        <v>9706.6299999999992</v>
      </c>
      <c r="U19">
        <v>11328.3</v>
      </c>
      <c r="V19" t="s">
        <v>161</v>
      </c>
      <c r="W19" t="s">
        <v>115</v>
      </c>
      <c r="X19" t="s">
        <v>162</v>
      </c>
      <c r="Y19" t="s">
        <v>154</v>
      </c>
      <c r="Z19" t="s">
        <v>55</v>
      </c>
      <c r="AA19">
        <v>1</v>
      </c>
      <c r="AB19" t="s">
        <v>56</v>
      </c>
      <c r="AC19" t="s">
        <v>57</v>
      </c>
      <c r="AF19" s="8">
        <v>1042204</v>
      </c>
      <c r="AH19" s="8">
        <f t="shared" si="2"/>
        <v>0</v>
      </c>
      <c r="AI19" s="8">
        <f t="shared" si="3"/>
        <v>1042204</v>
      </c>
      <c r="AL19" s="8">
        <v>0</v>
      </c>
      <c r="AM19" s="8">
        <v>252.37237500000001</v>
      </c>
      <c r="AN19" s="8">
        <v>180.99968749999999</v>
      </c>
      <c r="AO19" s="8">
        <v>290.98421875000003</v>
      </c>
      <c r="AP19" s="8">
        <v>450.51215624999998</v>
      </c>
      <c r="AR19">
        <v>1</v>
      </c>
      <c r="AS19" t="s">
        <v>58</v>
      </c>
      <c r="AT19">
        <v>11328.295</v>
      </c>
      <c r="AU19" t="s">
        <v>59</v>
      </c>
      <c r="AV19" t="s">
        <v>43</v>
      </c>
      <c r="AW19" t="s">
        <v>163</v>
      </c>
      <c r="AX19" t="s">
        <v>43</v>
      </c>
    </row>
    <row r="20" spans="1:50" x14ac:dyDescent="0.25">
      <c r="A20" s="2">
        <v>12805</v>
      </c>
      <c r="B20" s="6" t="s">
        <v>77</v>
      </c>
      <c r="C20" t="s">
        <v>41</v>
      </c>
      <c r="D20" s="5" t="s">
        <v>42</v>
      </c>
      <c r="E20" t="s">
        <v>44</v>
      </c>
      <c r="F20" t="s">
        <v>43</v>
      </c>
      <c r="G20" s="5" t="s">
        <v>44</v>
      </c>
      <c r="H20" s="3">
        <v>43157.5702199074</v>
      </c>
      <c r="I20" s="3">
        <v>43157.5702199074</v>
      </c>
      <c r="J20" s="3">
        <v>43313</v>
      </c>
      <c r="K20" s="3">
        <v>43344</v>
      </c>
      <c r="M20">
        <v>6</v>
      </c>
      <c r="N20" t="s">
        <v>177</v>
      </c>
      <c r="O20" t="s">
        <v>178</v>
      </c>
      <c r="P20" t="s">
        <v>179</v>
      </c>
      <c r="Q20" t="s">
        <v>180</v>
      </c>
      <c r="R20" t="s">
        <v>181</v>
      </c>
      <c r="S20" t="s">
        <v>182</v>
      </c>
      <c r="T20">
        <v>1076.3800000000001</v>
      </c>
      <c r="U20">
        <v>1265.43</v>
      </c>
      <c r="V20" t="s">
        <v>183</v>
      </c>
      <c r="W20" t="s">
        <v>115</v>
      </c>
      <c r="X20" t="s">
        <v>115</v>
      </c>
      <c r="Y20" t="s">
        <v>184</v>
      </c>
      <c r="Z20" t="s">
        <v>185</v>
      </c>
      <c r="AA20">
        <v>25.332999999999998</v>
      </c>
      <c r="AB20" t="s">
        <v>56</v>
      </c>
      <c r="AC20" t="s">
        <v>57</v>
      </c>
      <c r="AF20" s="8">
        <v>3583697.76</v>
      </c>
      <c r="AH20" s="8">
        <f t="shared" si="2"/>
        <v>0</v>
      </c>
      <c r="AI20" s="8">
        <f t="shared" si="3"/>
        <v>3583697.76</v>
      </c>
      <c r="AL20" s="10">
        <v>4.7127998046875001</v>
      </c>
      <c r="AM20" s="10">
        <v>116.24904125976562</v>
      </c>
      <c r="AN20" s="10">
        <v>106.065578125</v>
      </c>
      <c r="AO20" s="10">
        <v>0</v>
      </c>
      <c r="AP20" s="10">
        <v>0</v>
      </c>
      <c r="AR20">
        <v>15</v>
      </c>
      <c r="AS20" t="s">
        <v>171</v>
      </c>
      <c r="AT20">
        <v>49.951999999999998</v>
      </c>
      <c r="AU20" t="s">
        <v>155</v>
      </c>
      <c r="AV20" t="s">
        <v>43</v>
      </c>
      <c r="AW20" t="s">
        <v>186</v>
      </c>
      <c r="AX20" t="s">
        <v>43</v>
      </c>
    </row>
    <row r="21" spans="1:50" x14ac:dyDescent="0.25">
      <c r="A21" s="2">
        <v>13013</v>
      </c>
      <c r="B21" s="6" t="s">
        <v>77</v>
      </c>
      <c r="C21" t="s">
        <v>41</v>
      </c>
      <c r="D21" s="5" t="s">
        <v>42</v>
      </c>
      <c r="E21" t="s">
        <v>44</v>
      </c>
      <c r="F21" t="s">
        <v>43</v>
      </c>
      <c r="G21" s="5" t="s">
        <v>44</v>
      </c>
      <c r="H21" s="3">
        <v>43159.786331018498</v>
      </c>
      <c r="I21" s="3">
        <v>43159.786331018498</v>
      </c>
      <c r="J21" s="3">
        <v>43313</v>
      </c>
      <c r="K21" s="3">
        <v>43344</v>
      </c>
      <c r="M21">
        <v>6</v>
      </c>
      <c r="N21" t="s">
        <v>195</v>
      </c>
      <c r="O21" t="s">
        <v>196</v>
      </c>
      <c r="P21" t="s">
        <v>197</v>
      </c>
      <c r="Q21" t="s">
        <v>120</v>
      </c>
      <c r="R21" t="s">
        <v>198</v>
      </c>
      <c r="S21" t="s">
        <v>199</v>
      </c>
      <c r="T21">
        <v>639.32000000000005</v>
      </c>
      <c r="U21">
        <v>755.69</v>
      </c>
      <c r="V21" t="s">
        <v>200</v>
      </c>
      <c r="W21" t="s">
        <v>115</v>
      </c>
      <c r="X21" t="s">
        <v>126</v>
      </c>
      <c r="Y21" t="s">
        <v>201</v>
      </c>
      <c r="Z21" t="s">
        <v>87</v>
      </c>
      <c r="AA21">
        <v>1.429</v>
      </c>
      <c r="AB21" t="s">
        <v>56</v>
      </c>
      <c r="AC21" t="s">
        <v>57</v>
      </c>
      <c r="AF21" s="8">
        <v>49875.54</v>
      </c>
      <c r="AH21" s="8">
        <f t="shared" si="2"/>
        <v>0</v>
      </c>
      <c r="AI21" s="8">
        <f t="shared" si="3"/>
        <v>49875.54</v>
      </c>
      <c r="AL21" s="10">
        <v>0</v>
      </c>
      <c r="AM21" s="10">
        <v>232.18600136709213</v>
      </c>
      <c r="AN21" s="10">
        <v>1225.6694710936547</v>
      </c>
      <c r="AO21" s="10">
        <v>903.92410546874999</v>
      </c>
      <c r="AP21" s="10">
        <v>1864.6906152343749</v>
      </c>
      <c r="AR21">
        <v>350</v>
      </c>
      <c r="AS21" t="s">
        <v>124</v>
      </c>
      <c r="AT21">
        <v>507.5</v>
      </c>
      <c r="AU21" t="s">
        <v>125</v>
      </c>
      <c r="AV21" t="s">
        <v>43</v>
      </c>
      <c r="AW21" t="s">
        <v>202</v>
      </c>
      <c r="AX21" t="s">
        <v>44</v>
      </c>
    </row>
    <row r="22" spans="1:50" x14ac:dyDescent="0.25">
      <c r="A22" s="2">
        <v>13014</v>
      </c>
      <c r="B22" s="6" t="s">
        <v>77</v>
      </c>
      <c r="C22" t="s">
        <v>41</v>
      </c>
      <c r="D22" s="5" t="s">
        <v>42</v>
      </c>
      <c r="E22" t="s">
        <v>44</v>
      </c>
      <c r="F22" t="s">
        <v>43</v>
      </c>
      <c r="G22" s="5" t="s">
        <v>44</v>
      </c>
      <c r="H22" s="3">
        <v>43159.811770833301</v>
      </c>
      <c r="I22" s="3">
        <v>43159.811770833301</v>
      </c>
      <c r="J22" s="3">
        <v>43313</v>
      </c>
      <c r="K22" s="3">
        <v>43344</v>
      </c>
      <c r="M22">
        <v>6</v>
      </c>
      <c r="N22" t="s">
        <v>203</v>
      </c>
      <c r="O22" t="s">
        <v>196</v>
      </c>
      <c r="P22" t="s">
        <v>197</v>
      </c>
      <c r="Q22" t="s">
        <v>120</v>
      </c>
      <c r="R22" t="s">
        <v>204</v>
      </c>
      <c r="S22" t="s">
        <v>205</v>
      </c>
      <c r="T22">
        <v>1293.1600000000001</v>
      </c>
      <c r="U22">
        <v>1518.19</v>
      </c>
      <c r="V22" t="s">
        <v>200</v>
      </c>
      <c r="W22" t="s">
        <v>115</v>
      </c>
      <c r="X22" t="s">
        <v>127</v>
      </c>
      <c r="Y22" t="s">
        <v>201</v>
      </c>
      <c r="Z22" t="s">
        <v>87</v>
      </c>
      <c r="AA22">
        <v>2.8570000000000002</v>
      </c>
      <c r="AB22" t="s">
        <v>56</v>
      </c>
      <c r="AC22" t="s">
        <v>57</v>
      </c>
      <c r="AF22" s="8">
        <v>548066.59</v>
      </c>
      <c r="AH22" s="8">
        <f t="shared" si="2"/>
        <v>0</v>
      </c>
      <c r="AI22" s="8">
        <f t="shared" si="3"/>
        <v>548066.59</v>
      </c>
      <c r="AR22">
        <v>350</v>
      </c>
      <c r="AS22" t="s">
        <v>124</v>
      </c>
      <c r="AT22">
        <v>507.5</v>
      </c>
      <c r="AU22" t="s">
        <v>125</v>
      </c>
      <c r="AV22" t="s">
        <v>43</v>
      </c>
      <c r="AW22" t="s">
        <v>202</v>
      </c>
      <c r="AX22" t="s">
        <v>44</v>
      </c>
    </row>
    <row r="23" spans="1:50" x14ac:dyDescent="0.25">
      <c r="A23" s="2">
        <v>13015</v>
      </c>
      <c r="B23" s="6" t="s">
        <v>77</v>
      </c>
      <c r="C23" t="s">
        <v>41</v>
      </c>
      <c r="D23" s="5" t="s">
        <v>42</v>
      </c>
      <c r="E23" t="s">
        <v>44</v>
      </c>
      <c r="F23" t="s">
        <v>43</v>
      </c>
      <c r="G23" s="5" t="s">
        <v>44</v>
      </c>
      <c r="H23" s="3">
        <v>43159.813240740703</v>
      </c>
      <c r="I23" s="3">
        <v>43159.813240740703</v>
      </c>
      <c r="J23" s="3">
        <v>43313</v>
      </c>
      <c r="K23" s="3">
        <v>43344</v>
      </c>
      <c r="M23">
        <v>6</v>
      </c>
      <c r="N23" t="s">
        <v>206</v>
      </c>
      <c r="O23" t="s">
        <v>196</v>
      </c>
      <c r="P23" t="s">
        <v>197</v>
      </c>
      <c r="Q23" t="s">
        <v>120</v>
      </c>
      <c r="R23" t="s">
        <v>207</v>
      </c>
      <c r="S23" t="s">
        <v>208</v>
      </c>
      <c r="T23">
        <v>2568.21</v>
      </c>
      <c r="U23">
        <v>3004.9</v>
      </c>
      <c r="V23" t="s">
        <v>200</v>
      </c>
      <c r="W23" t="s">
        <v>115</v>
      </c>
      <c r="X23" t="s">
        <v>128</v>
      </c>
      <c r="Y23" t="s">
        <v>201</v>
      </c>
      <c r="Z23" t="s">
        <v>87</v>
      </c>
      <c r="AA23">
        <v>5.7140000000000004</v>
      </c>
      <c r="AB23" t="s">
        <v>56</v>
      </c>
      <c r="AC23" t="s">
        <v>57</v>
      </c>
      <c r="AF23" s="8">
        <v>459749.7</v>
      </c>
      <c r="AH23" s="8">
        <f t="shared" si="2"/>
        <v>0</v>
      </c>
      <c r="AI23" s="8">
        <f t="shared" si="3"/>
        <v>459749.7</v>
      </c>
      <c r="AR23">
        <v>350</v>
      </c>
      <c r="AS23" t="s">
        <v>124</v>
      </c>
      <c r="AT23">
        <v>507.5</v>
      </c>
      <c r="AU23" t="s">
        <v>125</v>
      </c>
      <c r="AV23" t="s">
        <v>43</v>
      </c>
      <c r="AW23" t="s">
        <v>202</v>
      </c>
      <c r="AX23" t="s">
        <v>44</v>
      </c>
    </row>
    <row r="24" spans="1:50" x14ac:dyDescent="0.25">
      <c r="A24" s="2">
        <v>13016</v>
      </c>
      <c r="B24" s="6" t="s">
        <v>77</v>
      </c>
      <c r="C24" t="s">
        <v>41</v>
      </c>
      <c r="D24" s="5" t="s">
        <v>42</v>
      </c>
      <c r="E24" t="s">
        <v>44</v>
      </c>
      <c r="F24" t="s">
        <v>43</v>
      </c>
      <c r="G24" s="5" t="s">
        <v>44</v>
      </c>
      <c r="H24" s="3">
        <v>43159.814016203702</v>
      </c>
      <c r="I24" s="3">
        <v>43159.814016203702</v>
      </c>
      <c r="J24" s="3">
        <v>43313</v>
      </c>
      <c r="K24" s="3">
        <v>43344</v>
      </c>
      <c r="M24">
        <v>6</v>
      </c>
      <c r="N24" t="s">
        <v>209</v>
      </c>
      <c r="O24" t="s">
        <v>196</v>
      </c>
      <c r="P24" t="s">
        <v>197</v>
      </c>
      <c r="Q24" t="s">
        <v>120</v>
      </c>
      <c r="R24" t="s">
        <v>210</v>
      </c>
      <c r="S24" t="s">
        <v>211</v>
      </c>
      <c r="T24">
        <v>3749.71</v>
      </c>
      <c r="U24">
        <v>4382.53</v>
      </c>
      <c r="V24" t="s">
        <v>200</v>
      </c>
      <c r="W24" t="s">
        <v>115</v>
      </c>
      <c r="X24" t="s">
        <v>212</v>
      </c>
      <c r="Y24" t="s">
        <v>201</v>
      </c>
      <c r="Z24" t="s">
        <v>87</v>
      </c>
      <c r="AA24">
        <v>8.5709999999999997</v>
      </c>
      <c r="AB24" t="s">
        <v>56</v>
      </c>
      <c r="AC24" t="s">
        <v>57</v>
      </c>
      <c r="AF24" s="8">
        <v>289246.98</v>
      </c>
      <c r="AH24" s="8">
        <f t="shared" si="2"/>
        <v>0</v>
      </c>
      <c r="AI24" s="8">
        <f t="shared" si="3"/>
        <v>289246.98</v>
      </c>
      <c r="AR24">
        <v>350</v>
      </c>
      <c r="AS24" t="s">
        <v>124</v>
      </c>
      <c r="AT24">
        <v>507.5</v>
      </c>
      <c r="AU24" t="s">
        <v>125</v>
      </c>
      <c r="AV24" t="s">
        <v>43</v>
      </c>
      <c r="AW24" t="s">
        <v>202</v>
      </c>
      <c r="AX24" t="s">
        <v>44</v>
      </c>
    </row>
    <row r="25" spans="1:50" x14ac:dyDescent="0.25">
      <c r="A25" s="2">
        <v>13017</v>
      </c>
      <c r="B25" s="6" t="s">
        <v>77</v>
      </c>
      <c r="C25" t="s">
        <v>41</v>
      </c>
      <c r="D25" s="5" t="s">
        <v>42</v>
      </c>
      <c r="E25" t="s">
        <v>44</v>
      </c>
      <c r="F25" t="s">
        <v>43</v>
      </c>
      <c r="G25" s="5" t="s">
        <v>44</v>
      </c>
      <c r="H25" s="3">
        <v>43159.816215277802</v>
      </c>
      <c r="I25" s="3">
        <v>43159.816215277802</v>
      </c>
      <c r="J25" s="3">
        <v>43313</v>
      </c>
      <c r="K25" s="3">
        <v>43344</v>
      </c>
      <c r="M25">
        <v>6</v>
      </c>
      <c r="N25" t="s">
        <v>213</v>
      </c>
      <c r="O25" t="s">
        <v>196</v>
      </c>
      <c r="P25" t="s">
        <v>197</v>
      </c>
      <c r="Q25" t="s">
        <v>120</v>
      </c>
      <c r="R25" t="s">
        <v>214</v>
      </c>
      <c r="S25" t="s">
        <v>215</v>
      </c>
      <c r="T25">
        <v>325.48</v>
      </c>
      <c r="U25">
        <v>387.99</v>
      </c>
      <c r="V25" t="s">
        <v>200</v>
      </c>
      <c r="W25" t="s">
        <v>115</v>
      </c>
      <c r="X25" t="s">
        <v>121</v>
      </c>
      <c r="Y25" t="s">
        <v>201</v>
      </c>
      <c r="Z25" t="s">
        <v>87</v>
      </c>
      <c r="AA25">
        <v>0.71399999999999997</v>
      </c>
      <c r="AB25" t="s">
        <v>56</v>
      </c>
      <c r="AC25" t="s">
        <v>57</v>
      </c>
      <c r="AF25" s="8">
        <v>12803.67</v>
      </c>
      <c r="AH25" s="8">
        <f t="shared" si="2"/>
        <v>0</v>
      </c>
      <c r="AI25" s="8">
        <f t="shared" si="3"/>
        <v>12803.67</v>
      </c>
      <c r="AR25">
        <v>350</v>
      </c>
      <c r="AS25" t="s">
        <v>124</v>
      </c>
      <c r="AT25">
        <v>507.5</v>
      </c>
      <c r="AU25" t="s">
        <v>125</v>
      </c>
      <c r="AV25" t="s">
        <v>43</v>
      </c>
      <c r="AW25" t="s">
        <v>202</v>
      </c>
      <c r="AX25" t="s">
        <v>44</v>
      </c>
    </row>
    <row r="26" spans="1:50" x14ac:dyDescent="0.25">
      <c r="A26" s="2">
        <v>13062</v>
      </c>
      <c r="B26" t="s">
        <v>40</v>
      </c>
      <c r="C26" t="s">
        <v>41</v>
      </c>
      <c r="D26" s="5" t="s">
        <v>42</v>
      </c>
      <c r="E26" t="s">
        <v>44</v>
      </c>
      <c r="F26" t="s">
        <v>43</v>
      </c>
      <c r="G26" s="5" t="s">
        <v>44</v>
      </c>
      <c r="H26" s="3">
        <v>43159.822314814803</v>
      </c>
      <c r="I26" s="3">
        <v>43159.822314814803</v>
      </c>
      <c r="J26" s="3">
        <v>43313</v>
      </c>
      <c r="K26" s="3">
        <v>43344</v>
      </c>
      <c r="M26">
        <v>6</v>
      </c>
      <c r="N26" t="s">
        <v>216</v>
      </c>
      <c r="O26" t="s">
        <v>217</v>
      </c>
      <c r="P26" t="s">
        <v>218</v>
      </c>
      <c r="Q26" t="s">
        <v>219</v>
      </c>
      <c r="R26" t="s">
        <v>220</v>
      </c>
      <c r="S26" t="s">
        <v>221</v>
      </c>
      <c r="T26">
        <v>2857.8</v>
      </c>
      <c r="U26">
        <v>3342.56</v>
      </c>
      <c r="V26" t="s">
        <v>222</v>
      </c>
      <c r="W26" t="s">
        <v>115</v>
      </c>
      <c r="X26" t="s">
        <v>223</v>
      </c>
      <c r="Y26" t="s">
        <v>224</v>
      </c>
      <c r="Z26" t="s">
        <v>225</v>
      </c>
      <c r="AA26">
        <v>27.777999999999999</v>
      </c>
      <c r="AB26" t="s">
        <v>56</v>
      </c>
      <c r="AC26" t="s">
        <v>57</v>
      </c>
      <c r="AD26" s="8">
        <v>1672222</v>
      </c>
      <c r="AE26" s="8">
        <v>3118608</v>
      </c>
      <c r="AF26" s="8">
        <v>6317438</v>
      </c>
      <c r="AG26" s="8">
        <v>9596490</v>
      </c>
      <c r="AH26" s="8">
        <f t="shared" si="2"/>
        <v>3118608</v>
      </c>
      <c r="AI26" s="8">
        <f t="shared" si="3"/>
        <v>3198830</v>
      </c>
      <c r="AJ26" s="8">
        <f t="shared" si="4"/>
        <v>6397660</v>
      </c>
      <c r="AL26" s="10">
        <v>1828.4</v>
      </c>
      <c r="AM26" s="10">
        <v>1869.405125</v>
      </c>
      <c r="AN26" s="10">
        <v>2560.25225</v>
      </c>
      <c r="AO26" s="10">
        <v>1807.41425</v>
      </c>
      <c r="AP26" s="10">
        <v>0</v>
      </c>
      <c r="AR26">
        <v>1.8</v>
      </c>
      <c r="AS26" t="s">
        <v>171</v>
      </c>
      <c r="AT26">
        <v>120.33199999999999</v>
      </c>
      <c r="AU26" t="s">
        <v>59</v>
      </c>
      <c r="AV26" t="s">
        <v>43</v>
      </c>
      <c r="AW26" t="s">
        <v>226</v>
      </c>
      <c r="AX26" t="s">
        <v>43</v>
      </c>
    </row>
    <row r="27" spans="1:50" x14ac:dyDescent="0.25">
      <c r="A27" s="2">
        <v>13110</v>
      </c>
      <c r="B27" s="6" t="s">
        <v>77</v>
      </c>
      <c r="C27" t="s">
        <v>41</v>
      </c>
      <c r="D27" s="5" t="s">
        <v>42</v>
      </c>
      <c r="E27" t="s">
        <v>44</v>
      </c>
      <c r="F27" t="s">
        <v>43</v>
      </c>
      <c r="G27" s="5" t="s">
        <v>44</v>
      </c>
      <c r="H27" s="3">
        <v>43159.868032407401</v>
      </c>
      <c r="I27" s="3">
        <v>43297.343229166698</v>
      </c>
      <c r="J27" s="3">
        <v>43466</v>
      </c>
      <c r="K27" s="3">
        <v>43497</v>
      </c>
      <c r="M27">
        <v>11</v>
      </c>
      <c r="N27" t="s">
        <v>227</v>
      </c>
      <c r="O27" t="s">
        <v>119</v>
      </c>
      <c r="P27" t="s">
        <v>228</v>
      </c>
      <c r="Q27" t="s">
        <v>229</v>
      </c>
      <c r="R27" t="s">
        <v>230</v>
      </c>
      <c r="S27" t="s">
        <v>231</v>
      </c>
      <c r="T27">
        <v>246.68</v>
      </c>
      <c r="U27">
        <v>295.24</v>
      </c>
      <c r="V27" t="s">
        <v>232</v>
      </c>
      <c r="W27" t="s">
        <v>115</v>
      </c>
      <c r="X27" t="s">
        <v>233</v>
      </c>
      <c r="Y27" t="s">
        <v>122</v>
      </c>
      <c r="Z27" t="s">
        <v>123</v>
      </c>
      <c r="AA27">
        <v>1.667</v>
      </c>
      <c r="AB27" t="s">
        <v>56</v>
      </c>
      <c r="AC27" t="s">
        <v>57</v>
      </c>
      <c r="AF27" s="8">
        <v>1123391</v>
      </c>
      <c r="AH27" s="8">
        <f t="shared" si="2"/>
        <v>0</v>
      </c>
      <c r="AI27" s="8">
        <f t="shared" si="3"/>
        <v>1123391</v>
      </c>
      <c r="AL27" s="10">
        <v>0</v>
      </c>
      <c r="AM27" s="10">
        <v>128.74012890624999</v>
      </c>
      <c r="AN27" s="10">
        <v>108.9930390625</v>
      </c>
      <c r="AO27" s="10">
        <v>269.37456250000002</v>
      </c>
      <c r="AP27" s="10">
        <v>228.42567968750001</v>
      </c>
      <c r="AR27">
        <v>0.6</v>
      </c>
      <c r="AS27" t="s">
        <v>234</v>
      </c>
      <c r="AT27">
        <v>124.575</v>
      </c>
      <c r="AU27" t="s">
        <v>235</v>
      </c>
      <c r="AV27" t="s">
        <v>43</v>
      </c>
      <c r="AW27" t="s">
        <v>236</v>
      </c>
      <c r="AX27" t="s">
        <v>44</v>
      </c>
    </row>
    <row r="28" spans="1:50" x14ac:dyDescent="0.25">
      <c r="A28" s="2">
        <v>12969</v>
      </c>
      <c r="B28" s="6" t="s">
        <v>77</v>
      </c>
      <c r="C28" t="s">
        <v>41</v>
      </c>
      <c r="D28" s="5" t="s">
        <v>42</v>
      </c>
      <c r="E28" t="s">
        <v>44</v>
      </c>
      <c r="F28" t="s">
        <v>43</v>
      </c>
      <c r="G28" s="5" t="s">
        <v>44</v>
      </c>
      <c r="H28" s="3">
        <v>43159.935740740701</v>
      </c>
      <c r="I28" s="3">
        <v>43159.935740740701</v>
      </c>
      <c r="J28" s="3">
        <v>43313</v>
      </c>
      <c r="K28" s="3">
        <v>43344</v>
      </c>
      <c r="M28">
        <v>6</v>
      </c>
      <c r="N28" t="s">
        <v>237</v>
      </c>
      <c r="O28" t="s">
        <v>238</v>
      </c>
      <c r="P28" t="s">
        <v>239</v>
      </c>
      <c r="Q28" t="s">
        <v>240</v>
      </c>
      <c r="R28" t="s">
        <v>241</v>
      </c>
      <c r="S28" t="s">
        <v>242</v>
      </c>
      <c r="T28">
        <v>1400.01</v>
      </c>
      <c r="U28">
        <v>1642.78</v>
      </c>
      <c r="V28" t="s">
        <v>243</v>
      </c>
      <c r="W28" t="s">
        <v>52</v>
      </c>
      <c r="X28" t="s">
        <v>244</v>
      </c>
      <c r="Y28" t="s">
        <v>245</v>
      </c>
      <c r="Z28" t="s">
        <v>185</v>
      </c>
      <c r="AA28">
        <v>30</v>
      </c>
      <c r="AB28" t="s">
        <v>56</v>
      </c>
      <c r="AC28" t="s">
        <v>57</v>
      </c>
      <c r="AF28" s="8">
        <v>52569</v>
      </c>
      <c r="AH28" s="8">
        <f t="shared" si="2"/>
        <v>0</v>
      </c>
      <c r="AI28" s="8">
        <f t="shared" si="3"/>
        <v>52569</v>
      </c>
      <c r="AL28" s="10">
        <v>46.568860351562499</v>
      </c>
      <c r="AM28" s="10">
        <v>73.292161132812495</v>
      </c>
      <c r="AN28" s="10">
        <v>171.31673510742186</v>
      </c>
      <c r="AO28" s="10">
        <v>262.9512663574219</v>
      </c>
      <c r="AP28" s="10">
        <v>240.8332490234375</v>
      </c>
      <c r="AR28">
        <v>1</v>
      </c>
      <c r="AS28" t="s">
        <v>58</v>
      </c>
      <c r="AT28">
        <v>54.76</v>
      </c>
      <c r="AU28" t="s">
        <v>155</v>
      </c>
      <c r="AV28" t="s">
        <v>43</v>
      </c>
      <c r="AW28" t="s">
        <v>246</v>
      </c>
      <c r="AX28" t="s">
        <v>43</v>
      </c>
    </row>
    <row r="29" spans="1:50" x14ac:dyDescent="0.25">
      <c r="A29" s="2">
        <v>12968</v>
      </c>
      <c r="B29" s="6" t="s">
        <v>77</v>
      </c>
      <c r="C29" t="s">
        <v>41</v>
      </c>
      <c r="D29" s="5" t="s">
        <v>42</v>
      </c>
      <c r="E29" t="s">
        <v>44</v>
      </c>
      <c r="F29" t="s">
        <v>43</v>
      </c>
      <c r="G29" s="5" t="s">
        <v>44</v>
      </c>
      <c r="H29" s="3">
        <v>43159.936111111099</v>
      </c>
      <c r="I29" s="3">
        <v>43159.936111111099</v>
      </c>
      <c r="J29" s="3">
        <v>43313</v>
      </c>
      <c r="K29" s="3">
        <v>43344</v>
      </c>
      <c r="M29">
        <v>6</v>
      </c>
      <c r="N29" t="s">
        <v>247</v>
      </c>
      <c r="O29" t="s">
        <v>238</v>
      </c>
      <c r="P29" t="s">
        <v>239</v>
      </c>
      <c r="Q29" t="s">
        <v>240</v>
      </c>
      <c r="R29" t="s">
        <v>248</v>
      </c>
      <c r="S29" t="s">
        <v>249</v>
      </c>
      <c r="T29">
        <v>3984.11</v>
      </c>
      <c r="U29">
        <v>4655.84</v>
      </c>
      <c r="V29" t="s">
        <v>243</v>
      </c>
      <c r="W29" t="s">
        <v>52</v>
      </c>
      <c r="X29" t="s">
        <v>250</v>
      </c>
      <c r="Y29" t="s">
        <v>245</v>
      </c>
      <c r="Z29" t="s">
        <v>185</v>
      </c>
      <c r="AA29">
        <v>30</v>
      </c>
      <c r="AB29" t="s">
        <v>56</v>
      </c>
      <c r="AC29" t="s">
        <v>57</v>
      </c>
      <c r="AF29" s="8">
        <v>353844</v>
      </c>
      <c r="AH29" s="8">
        <f t="shared" si="2"/>
        <v>0</v>
      </c>
      <c r="AI29" s="8">
        <f t="shared" si="3"/>
        <v>353844</v>
      </c>
      <c r="AR29">
        <v>1</v>
      </c>
      <c r="AS29" t="s">
        <v>58</v>
      </c>
      <c r="AT29">
        <v>155.19499999999999</v>
      </c>
      <c r="AU29" t="s">
        <v>155</v>
      </c>
      <c r="AV29" t="s">
        <v>43</v>
      </c>
      <c r="AW29" t="s">
        <v>246</v>
      </c>
      <c r="AX29" t="s">
        <v>43</v>
      </c>
    </row>
    <row r="30" spans="1:50" x14ac:dyDescent="0.25">
      <c r="A30" s="2">
        <v>12797</v>
      </c>
      <c r="B30" s="6" t="s">
        <v>77</v>
      </c>
      <c r="C30" t="s">
        <v>41</v>
      </c>
      <c r="D30" s="5" t="s">
        <v>42</v>
      </c>
      <c r="E30" t="s">
        <v>44</v>
      </c>
      <c r="F30" t="s">
        <v>43</v>
      </c>
      <c r="G30" s="5" t="s">
        <v>44</v>
      </c>
      <c r="H30" s="3">
        <v>43180.461550925902</v>
      </c>
      <c r="I30" s="3">
        <v>43180.461550925902</v>
      </c>
      <c r="J30" s="3">
        <v>43344</v>
      </c>
      <c r="K30" s="3">
        <v>43374</v>
      </c>
      <c r="M30">
        <v>6</v>
      </c>
      <c r="N30" t="s">
        <v>251</v>
      </c>
      <c r="O30" t="s">
        <v>252</v>
      </c>
      <c r="P30" t="s">
        <v>253</v>
      </c>
      <c r="Q30" t="s">
        <v>254</v>
      </c>
      <c r="R30" t="s">
        <v>255</v>
      </c>
      <c r="S30" t="s">
        <v>256</v>
      </c>
      <c r="T30">
        <v>10135.18</v>
      </c>
      <c r="U30">
        <v>11827.99</v>
      </c>
      <c r="V30" t="s">
        <v>257</v>
      </c>
      <c r="W30" t="s">
        <v>115</v>
      </c>
      <c r="X30" t="s">
        <v>258</v>
      </c>
      <c r="Y30" t="s">
        <v>259</v>
      </c>
      <c r="Z30" t="s">
        <v>55</v>
      </c>
      <c r="AA30">
        <v>55.555999999999997</v>
      </c>
      <c r="AB30" t="s">
        <v>56</v>
      </c>
      <c r="AC30" t="s">
        <v>57</v>
      </c>
      <c r="AF30" s="8">
        <v>2294630.1</v>
      </c>
      <c r="AH30" s="8">
        <f t="shared" si="2"/>
        <v>0</v>
      </c>
      <c r="AI30" s="8">
        <f t="shared" si="3"/>
        <v>2294630.1</v>
      </c>
      <c r="AL30" s="10">
        <v>175.9999921875</v>
      </c>
      <c r="AM30" s="10">
        <v>993.34593749999999</v>
      </c>
      <c r="AN30" s="10">
        <v>2703.6579296875002</v>
      </c>
      <c r="AO30" s="10">
        <v>4055.9298691406252</v>
      </c>
      <c r="AP30" s="10">
        <v>5319.7462597656249</v>
      </c>
      <c r="AR30">
        <v>2.7</v>
      </c>
      <c r="AS30" t="s">
        <v>88</v>
      </c>
      <c r="AT30">
        <v>212.90299999999999</v>
      </c>
      <c r="AU30" t="s">
        <v>260</v>
      </c>
      <c r="AV30" t="s">
        <v>43</v>
      </c>
      <c r="AW30" t="s">
        <v>261</v>
      </c>
      <c r="AX30" t="s">
        <v>44</v>
      </c>
    </row>
    <row r="31" spans="1:50" x14ac:dyDescent="0.25">
      <c r="A31" s="2">
        <v>13256</v>
      </c>
      <c r="B31" s="6" t="s">
        <v>77</v>
      </c>
      <c r="C31" t="s">
        <v>41</v>
      </c>
      <c r="D31" s="5" t="s">
        <v>42</v>
      </c>
      <c r="E31" t="s">
        <v>43</v>
      </c>
      <c r="F31" t="s">
        <v>43</v>
      </c>
      <c r="G31" s="5" t="s">
        <v>44</v>
      </c>
      <c r="H31" s="3">
        <v>43186.503240740698</v>
      </c>
      <c r="I31" s="3">
        <v>43273.405740740702</v>
      </c>
      <c r="J31" s="3">
        <v>43435</v>
      </c>
      <c r="K31" s="3">
        <v>43466</v>
      </c>
      <c r="M31">
        <v>9</v>
      </c>
      <c r="N31" t="s">
        <v>262</v>
      </c>
      <c r="O31" t="s">
        <v>263</v>
      </c>
      <c r="P31" t="s">
        <v>264</v>
      </c>
      <c r="Q31" t="s">
        <v>265</v>
      </c>
      <c r="R31" t="s">
        <v>266</v>
      </c>
      <c r="S31" t="s">
        <v>267</v>
      </c>
      <c r="T31">
        <v>5230</v>
      </c>
      <c r="U31">
        <v>6108.55</v>
      </c>
      <c r="V31" t="s">
        <v>268</v>
      </c>
      <c r="W31" t="s">
        <v>52</v>
      </c>
      <c r="X31" t="s">
        <v>269</v>
      </c>
      <c r="Y31" t="s">
        <v>270</v>
      </c>
      <c r="Z31" t="s">
        <v>188</v>
      </c>
      <c r="AA31">
        <v>28</v>
      </c>
      <c r="AB31" t="s">
        <v>56</v>
      </c>
      <c r="AC31" t="s">
        <v>57</v>
      </c>
      <c r="AF31" s="8">
        <v>900000</v>
      </c>
      <c r="AH31" s="8">
        <f t="shared" si="2"/>
        <v>0</v>
      </c>
      <c r="AI31" s="8">
        <f t="shared" si="3"/>
        <v>900000</v>
      </c>
      <c r="AL31" s="10">
        <v>36.61</v>
      </c>
      <c r="AM31" s="10">
        <v>60.986941406249997</v>
      </c>
      <c r="AN31" s="10">
        <v>78.414328124999997</v>
      </c>
      <c r="AO31" s="10">
        <v>43.739550781250003</v>
      </c>
      <c r="AP31" s="10">
        <v>57.965828125000002</v>
      </c>
      <c r="AR31">
        <v>1</v>
      </c>
      <c r="AS31" t="s">
        <v>58</v>
      </c>
      <c r="AT31">
        <v>163.62200000000001</v>
      </c>
      <c r="AU31" t="s">
        <v>155</v>
      </c>
      <c r="AV31" t="s">
        <v>43</v>
      </c>
      <c r="AW31" t="s">
        <v>271</v>
      </c>
      <c r="AX31" t="s">
        <v>43</v>
      </c>
    </row>
    <row r="32" spans="1:50" x14ac:dyDescent="0.25">
      <c r="A32" s="2">
        <v>13255</v>
      </c>
      <c r="B32" s="6" t="s">
        <v>77</v>
      </c>
      <c r="C32" t="s">
        <v>41</v>
      </c>
      <c r="D32" s="5" t="s">
        <v>42</v>
      </c>
      <c r="E32" t="s">
        <v>43</v>
      </c>
      <c r="F32" t="s">
        <v>43</v>
      </c>
      <c r="G32" s="5" t="s">
        <v>44</v>
      </c>
      <c r="H32" s="3">
        <v>43186.503541666701</v>
      </c>
      <c r="I32" s="3">
        <v>43273.404918981498</v>
      </c>
      <c r="J32" s="3">
        <v>43435</v>
      </c>
      <c r="K32" s="3">
        <v>43466</v>
      </c>
      <c r="M32">
        <v>9</v>
      </c>
      <c r="N32" t="s">
        <v>272</v>
      </c>
      <c r="O32" t="s">
        <v>263</v>
      </c>
      <c r="P32" t="s">
        <v>264</v>
      </c>
      <c r="Q32" t="s">
        <v>265</v>
      </c>
      <c r="R32" t="s">
        <v>266</v>
      </c>
      <c r="S32" t="s">
        <v>273</v>
      </c>
      <c r="T32">
        <v>5230</v>
      </c>
      <c r="U32">
        <v>6108.55</v>
      </c>
      <c r="V32" t="s">
        <v>268</v>
      </c>
      <c r="W32" t="s">
        <v>52</v>
      </c>
      <c r="X32" t="s">
        <v>274</v>
      </c>
      <c r="Y32" t="s">
        <v>270</v>
      </c>
      <c r="Z32" t="s">
        <v>188</v>
      </c>
      <c r="AA32">
        <v>20</v>
      </c>
      <c r="AB32" t="s">
        <v>56</v>
      </c>
      <c r="AC32" t="s">
        <v>57</v>
      </c>
      <c r="AF32" s="8">
        <v>900000</v>
      </c>
      <c r="AH32" s="8">
        <f t="shared" si="2"/>
        <v>0</v>
      </c>
      <c r="AI32" s="8">
        <f t="shared" si="3"/>
        <v>900000</v>
      </c>
      <c r="AR32">
        <v>1</v>
      </c>
      <c r="AS32" t="s">
        <v>58</v>
      </c>
      <c r="AT32">
        <v>163.62200000000001</v>
      </c>
      <c r="AU32" t="s">
        <v>155</v>
      </c>
      <c r="AV32" t="s">
        <v>43</v>
      </c>
      <c r="AW32" t="s">
        <v>271</v>
      </c>
      <c r="AX32" t="s">
        <v>43</v>
      </c>
    </row>
    <row r="33" spans="1:50" x14ac:dyDescent="0.25">
      <c r="A33" s="2">
        <v>13205</v>
      </c>
      <c r="B33" s="6" t="s">
        <v>77</v>
      </c>
      <c r="C33" t="s">
        <v>41</v>
      </c>
      <c r="D33" s="5" t="s">
        <v>42</v>
      </c>
      <c r="E33" t="s">
        <v>43</v>
      </c>
      <c r="F33" t="s">
        <v>43</v>
      </c>
      <c r="G33" s="5" t="s">
        <v>44</v>
      </c>
      <c r="H33" s="3">
        <v>43186.503726851901</v>
      </c>
      <c r="I33" s="3">
        <v>43273.403645833299</v>
      </c>
      <c r="J33" s="3">
        <v>43435</v>
      </c>
      <c r="K33" s="3">
        <v>43466</v>
      </c>
      <c r="M33">
        <v>9</v>
      </c>
      <c r="N33" t="s">
        <v>275</v>
      </c>
      <c r="O33" t="s">
        <v>263</v>
      </c>
      <c r="P33" t="s">
        <v>264</v>
      </c>
      <c r="Q33" t="s">
        <v>265</v>
      </c>
      <c r="R33" t="s">
        <v>276</v>
      </c>
      <c r="S33" t="s">
        <v>277</v>
      </c>
      <c r="T33">
        <v>5230</v>
      </c>
      <c r="U33">
        <v>6108.55</v>
      </c>
      <c r="V33" t="s">
        <v>268</v>
      </c>
      <c r="W33" t="s">
        <v>52</v>
      </c>
      <c r="X33" t="s">
        <v>278</v>
      </c>
      <c r="Y33" t="s">
        <v>270</v>
      </c>
      <c r="Z33" t="s">
        <v>188</v>
      </c>
      <c r="AA33">
        <v>12</v>
      </c>
      <c r="AB33" t="s">
        <v>56</v>
      </c>
      <c r="AC33" t="s">
        <v>57</v>
      </c>
      <c r="AF33" s="8">
        <v>900000</v>
      </c>
      <c r="AH33" s="8">
        <f t="shared" si="2"/>
        <v>0</v>
      </c>
      <c r="AI33" s="8">
        <f t="shared" si="3"/>
        <v>900000</v>
      </c>
      <c r="AR33">
        <v>1</v>
      </c>
      <c r="AS33" t="s">
        <v>58</v>
      </c>
      <c r="AT33">
        <v>163.62200000000001</v>
      </c>
      <c r="AU33" t="s">
        <v>155</v>
      </c>
      <c r="AV33" t="s">
        <v>43</v>
      </c>
      <c r="AW33" t="s">
        <v>271</v>
      </c>
      <c r="AX33" t="s">
        <v>43</v>
      </c>
    </row>
    <row r="34" spans="1:50" x14ac:dyDescent="0.25">
      <c r="A34" s="2">
        <v>13322</v>
      </c>
      <c r="B34" s="6" t="s">
        <v>77</v>
      </c>
      <c r="C34" t="s">
        <v>41</v>
      </c>
      <c r="D34" s="5" t="s">
        <v>42</v>
      </c>
      <c r="E34" t="s">
        <v>44</v>
      </c>
      <c r="F34" t="s">
        <v>43</v>
      </c>
      <c r="G34" s="5" t="s">
        <v>44</v>
      </c>
      <c r="H34" s="3">
        <v>43188.522106481498</v>
      </c>
      <c r="I34" s="3">
        <v>43188.522106481498</v>
      </c>
      <c r="J34" s="3">
        <v>43344</v>
      </c>
      <c r="K34" s="3">
        <v>43374</v>
      </c>
      <c r="M34">
        <v>6</v>
      </c>
      <c r="N34" t="s">
        <v>281</v>
      </c>
      <c r="O34" t="s">
        <v>282</v>
      </c>
      <c r="P34" t="s">
        <v>283</v>
      </c>
      <c r="Q34" t="s">
        <v>284</v>
      </c>
      <c r="R34" t="s">
        <v>285</v>
      </c>
      <c r="S34" t="s">
        <v>286</v>
      </c>
      <c r="T34">
        <v>1073.03</v>
      </c>
      <c r="U34">
        <v>1261.52</v>
      </c>
      <c r="V34" t="s">
        <v>287</v>
      </c>
      <c r="W34" t="s">
        <v>52</v>
      </c>
      <c r="X34" t="s">
        <v>57</v>
      </c>
      <c r="Y34" t="s">
        <v>288</v>
      </c>
      <c r="Z34" t="s">
        <v>123</v>
      </c>
      <c r="AA34">
        <v>14</v>
      </c>
      <c r="AB34" t="s">
        <v>56</v>
      </c>
      <c r="AC34" t="s">
        <v>57</v>
      </c>
      <c r="AF34" s="8">
        <v>10092.16</v>
      </c>
      <c r="AH34" s="8">
        <f t="shared" si="2"/>
        <v>0</v>
      </c>
      <c r="AI34" s="8">
        <f t="shared" si="3"/>
        <v>10092.16</v>
      </c>
      <c r="AL34" s="10">
        <v>445.26760351562501</v>
      </c>
      <c r="AM34" s="10">
        <v>452.53865930175783</v>
      </c>
      <c r="AN34" s="10">
        <v>482.97617431640623</v>
      </c>
      <c r="AO34" s="10">
        <v>739.42308203125003</v>
      </c>
      <c r="AP34" s="10">
        <v>726.75483691406248</v>
      </c>
      <c r="AR34">
        <v>3</v>
      </c>
      <c r="AS34" t="s">
        <v>58</v>
      </c>
      <c r="AT34">
        <v>90.108999999999995</v>
      </c>
      <c r="AU34" t="s">
        <v>289</v>
      </c>
      <c r="AV34" t="s">
        <v>43</v>
      </c>
      <c r="AW34" t="s">
        <v>290</v>
      </c>
      <c r="AX34" t="s">
        <v>43</v>
      </c>
    </row>
    <row r="35" spans="1:50" x14ac:dyDescent="0.25">
      <c r="A35" s="2">
        <v>13323</v>
      </c>
      <c r="B35" s="6" t="s">
        <v>77</v>
      </c>
      <c r="C35" t="s">
        <v>41</v>
      </c>
      <c r="D35" s="5" t="s">
        <v>42</v>
      </c>
      <c r="E35" t="s">
        <v>44</v>
      </c>
      <c r="F35" t="s">
        <v>43</v>
      </c>
      <c r="G35" s="5" t="s">
        <v>44</v>
      </c>
      <c r="H35" s="3">
        <v>43188.529016203698</v>
      </c>
      <c r="I35" s="3">
        <v>43188.529016203698</v>
      </c>
      <c r="J35" s="3">
        <v>43344</v>
      </c>
      <c r="K35" s="3">
        <v>43374</v>
      </c>
      <c r="M35">
        <v>6</v>
      </c>
      <c r="N35" t="s">
        <v>291</v>
      </c>
      <c r="O35" t="s">
        <v>282</v>
      </c>
      <c r="P35" t="s">
        <v>283</v>
      </c>
      <c r="Q35" t="s">
        <v>284</v>
      </c>
      <c r="R35" t="s">
        <v>292</v>
      </c>
      <c r="S35" t="s">
        <v>293</v>
      </c>
      <c r="T35">
        <v>1073.03</v>
      </c>
      <c r="U35">
        <v>1261.52</v>
      </c>
      <c r="V35" t="s">
        <v>287</v>
      </c>
      <c r="W35" t="s">
        <v>52</v>
      </c>
      <c r="X35" t="s">
        <v>57</v>
      </c>
      <c r="Y35" t="s">
        <v>288</v>
      </c>
      <c r="Z35" t="s">
        <v>123</v>
      </c>
      <c r="AA35">
        <v>14</v>
      </c>
      <c r="AB35" t="s">
        <v>56</v>
      </c>
      <c r="AC35" t="s">
        <v>57</v>
      </c>
      <c r="AF35" s="8">
        <v>10092.16</v>
      </c>
      <c r="AH35" s="8">
        <f t="shared" si="2"/>
        <v>0</v>
      </c>
      <c r="AI35" s="8">
        <f t="shared" si="3"/>
        <v>10092.16</v>
      </c>
      <c r="AR35">
        <v>3</v>
      </c>
      <c r="AS35" t="s">
        <v>58</v>
      </c>
      <c r="AT35">
        <v>90.108999999999995</v>
      </c>
      <c r="AU35" t="s">
        <v>289</v>
      </c>
      <c r="AV35" t="s">
        <v>43</v>
      </c>
      <c r="AW35" t="s">
        <v>290</v>
      </c>
      <c r="AX35" t="s">
        <v>43</v>
      </c>
    </row>
    <row r="36" spans="1:50" x14ac:dyDescent="0.25">
      <c r="A36" s="2">
        <v>13324</v>
      </c>
      <c r="B36" s="6" t="s">
        <v>77</v>
      </c>
      <c r="C36" t="s">
        <v>41</v>
      </c>
      <c r="D36" s="5" t="s">
        <v>42</v>
      </c>
      <c r="E36" t="s">
        <v>44</v>
      </c>
      <c r="F36" t="s">
        <v>43</v>
      </c>
      <c r="G36" s="5" t="s">
        <v>44</v>
      </c>
      <c r="H36" s="3">
        <v>43188.536747685197</v>
      </c>
      <c r="I36" s="3">
        <v>43188.536747685197</v>
      </c>
      <c r="J36" s="3">
        <v>43344</v>
      </c>
      <c r="K36" s="3">
        <v>43374</v>
      </c>
      <c r="M36">
        <v>6</v>
      </c>
      <c r="N36" t="s">
        <v>294</v>
      </c>
      <c r="O36" t="s">
        <v>282</v>
      </c>
      <c r="P36" t="s">
        <v>283</v>
      </c>
      <c r="Q36" t="s">
        <v>284</v>
      </c>
      <c r="R36" t="s">
        <v>295</v>
      </c>
      <c r="S36" t="s">
        <v>296</v>
      </c>
      <c r="T36">
        <v>1073.03</v>
      </c>
      <c r="U36">
        <v>1261.52</v>
      </c>
      <c r="V36" t="s">
        <v>287</v>
      </c>
      <c r="W36" t="s">
        <v>52</v>
      </c>
      <c r="X36" t="s">
        <v>57</v>
      </c>
      <c r="Y36" t="s">
        <v>288</v>
      </c>
      <c r="Z36" t="s">
        <v>123</v>
      </c>
      <c r="AA36">
        <v>14</v>
      </c>
      <c r="AB36" t="s">
        <v>56</v>
      </c>
      <c r="AC36" t="s">
        <v>57</v>
      </c>
      <c r="AF36" s="8">
        <v>10092.16</v>
      </c>
      <c r="AH36" s="8">
        <f t="shared" si="2"/>
        <v>0</v>
      </c>
      <c r="AI36" s="8">
        <f t="shared" si="3"/>
        <v>10092.16</v>
      </c>
      <c r="AR36">
        <v>3</v>
      </c>
      <c r="AS36" t="s">
        <v>58</v>
      </c>
      <c r="AT36">
        <v>90.108999999999995</v>
      </c>
      <c r="AU36" t="s">
        <v>289</v>
      </c>
      <c r="AV36" t="s">
        <v>43</v>
      </c>
      <c r="AW36" t="s">
        <v>290</v>
      </c>
      <c r="AX36" t="s">
        <v>43</v>
      </c>
    </row>
    <row r="37" spans="1:50" x14ac:dyDescent="0.25">
      <c r="A37" s="2">
        <v>13325</v>
      </c>
      <c r="B37" s="6" t="s">
        <v>77</v>
      </c>
      <c r="C37" t="s">
        <v>41</v>
      </c>
      <c r="D37" s="5" t="s">
        <v>42</v>
      </c>
      <c r="E37" t="s">
        <v>44</v>
      </c>
      <c r="F37" t="s">
        <v>43</v>
      </c>
      <c r="G37" s="5" t="s">
        <v>44</v>
      </c>
      <c r="H37" s="3">
        <v>43188.542222222197</v>
      </c>
      <c r="I37" s="3">
        <v>43188.542222222197</v>
      </c>
      <c r="J37" s="3">
        <v>43344</v>
      </c>
      <c r="K37" s="3">
        <v>43374</v>
      </c>
      <c r="M37">
        <v>6</v>
      </c>
      <c r="N37" t="s">
        <v>297</v>
      </c>
      <c r="O37" t="s">
        <v>282</v>
      </c>
      <c r="P37" t="s">
        <v>283</v>
      </c>
      <c r="Q37" t="s">
        <v>284</v>
      </c>
      <c r="R37" t="s">
        <v>298</v>
      </c>
      <c r="S37" t="s">
        <v>299</v>
      </c>
      <c r="T37">
        <v>1073.03</v>
      </c>
      <c r="U37">
        <v>1261.52</v>
      </c>
      <c r="V37" t="s">
        <v>287</v>
      </c>
      <c r="W37" t="s">
        <v>52</v>
      </c>
      <c r="X37" t="s">
        <v>57</v>
      </c>
      <c r="Y37" t="s">
        <v>288</v>
      </c>
      <c r="Z37" t="s">
        <v>123</v>
      </c>
      <c r="AA37">
        <v>14</v>
      </c>
      <c r="AB37" t="s">
        <v>56</v>
      </c>
      <c r="AC37" t="s">
        <v>57</v>
      </c>
      <c r="AF37" s="8">
        <v>30276.48</v>
      </c>
      <c r="AH37" s="8">
        <f t="shared" si="2"/>
        <v>0</v>
      </c>
      <c r="AI37" s="8">
        <f t="shared" si="3"/>
        <v>30276.48</v>
      </c>
      <c r="AR37">
        <v>3</v>
      </c>
      <c r="AS37" t="s">
        <v>58</v>
      </c>
      <c r="AT37">
        <v>90.108999999999995</v>
      </c>
      <c r="AU37" t="s">
        <v>289</v>
      </c>
      <c r="AV37" t="s">
        <v>43</v>
      </c>
      <c r="AW37" t="s">
        <v>290</v>
      </c>
      <c r="AX37" t="s">
        <v>43</v>
      </c>
    </row>
    <row r="38" spans="1:50" x14ac:dyDescent="0.25">
      <c r="A38" s="2">
        <v>13326</v>
      </c>
      <c r="B38" s="6" t="s">
        <v>77</v>
      </c>
      <c r="C38" t="s">
        <v>41</v>
      </c>
      <c r="D38" s="5" t="s">
        <v>42</v>
      </c>
      <c r="E38" t="s">
        <v>44</v>
      </c>
      <c r="F38" t="s">
        <v>43</v>
      </c>
      <c r="G38" s="5" t="s">
        <v>44</v>
      </c>
      <c r="H38" s="3">
        <v>43188.548912036997</v>
      </c>
      <c r="I38" s="3">
        <v>43188.548912036997</v>
      </c>
      <c r="J38" s="3">
        <v>43344</v>
      </c>
      <c r="K38" s="3">
        <v>43374</v>
      </c>
      <c r="M38">
        <v>6</v>
      </c>
      <c r="N38" t="s">
        <v>300</v>
      </c>
      <c r="O38" t="s">
        <v>282</v>
      </c>
      <c r="P38" t="s">
        <v>283</v>
      </c>
      <c r="Q38" t="s">
        <v>284</v>
      </c>
      <c r="R38" t="s">
        <v>298</v>
      </c>
      <c r="S38" t="s">
        <v>301</v>
      </c>
      <c r="T38">
        <v>2154.9499999999998</v>
      </c>
      <c r="U38">
        <v>2523.04</v>
      </c>
      <c r="V38" t="s">
        <v>287</v>
      </c>
      <c r="W38" t="s">
        <v>52</v>
      </c>
      <c r="X38" t="s">
        <v>57</v>
      </c>
      <c r="Y38" t="s">
        <v>288</v>
      </c>
      <c r="Z38" t="s">
        <v>123</v>
      </c>
      <c r="AA38">
        <v>28</v>
      </c>
      <c r="AB38" t="s">
        <v>56</v>
      </c>
      <c r="AC38" t="s">
        <v>57</v>
      </c>
      <c r="AF38" s="8">
        <v>1665206.4</v>
      </c>
      <c r="AH38" s="8">
        <f t="shared" si="2"/>
        <v>0</v>
      </c>
      <c r="AI38" s="8">
        <f t="shared" si="3"/>
        <v>1665206.4</v>
      </c>
      <c r="AR38">
        <v>3</v>
      </c>
      <c r="AS38" t="s">
        <v>58</v>
      </c>
      <c r="AT38">
        <v>90.108999999999995</v>
      </c>
      <c r="AU38" t="s">
        <v>289</v>
      </c>
      <c r="AV38" t="s">
        <v>43</v>
      </c>
      <c r="AW38" t="s">
        <v>290</v>
      </c>
      <c r="AX38" t="s">
        <v>43</v>
      </c>
    </row>
    <row r="39" spans="1:50" x14ac:dyDescent="0.25">
      <c r="A39" s="2">
        <v>13398</v>
      </c>
      <c r="B39" s="6" t="s">
        <v>77</v>
      </c>
      <c r="C39" t="s">
        <v>41</v>
      </c>
      <c r="D39" s="5" t="s">
        <v>42</v>
      </c>
      <c r="E39" t="s">
        <v>44</v>
      </c>
      <c r="F39" t="s">
        <v>43</v>
      </c>
      <c r="G39" s="5" t="s">
        <v>44</v>
      </c>
      <c r="H39" s="3">
        <v>43190.6411226852</v>
      </c>
      <c r="I39" s="3">
        <v>43190.6411226852</v>
      </c>
      <c r="J39" s="3">
        <v>43344</v>
      </c>
      <c r="K39" s="3">
        <v>43374</v>
      </c>
      <c r="M39">
        <v>6</v>
      </c>
      <c r="N39" t="s">
        <v>304</v>
      </c>
      <c r="O39" t="s">
        <v>305</v>
      </c>
      <c r="P39" t="s">
        <v>306</v>
      </c>
      <c r="Q39" t="s">
        <v>307</v>
      </c>
      <c r="R39" t="s">
        <v>308</v>
      </c>
      <c r="S39" t="s">
        <v>309</v>
      </c>
      <c r="T39">
        <v>203.82</v>
      </c>
      <c r="U39">
        <v>244.79</v>
      </c>
      <c r="V39" t="s">
        <v>310</v>
      </c>
      <c r="W39" t="s">
        <v>52</v>
      </c>
      <c r="X39" t="s">
        <v>311</v>
      </c>
      <c r="Y39" t="s">
        <v>312</v>
      </c>
      <c r="Z39" t="s">
        <v>55</v>
      </c>
      <c r="AA39">
        <v>1</v>
      </c>
      <c r="AB39" t="s">
        <v>176</v>
      </c>
      <c r="AC39" t="s">
        <v>57</v>
      </c>
      <c r="AF39" s="8">
        <v>62671.360000000001</v>
      </c>
      <c r="AH39" s="8">
        <f t="shared" si="2"/>
        <v>0</v>
      </c>
      <c r="AI39" s="8">
        <f t="shared" si="3"/>
        <v>62671.360000000001</v>
      </c>
      <c r="AL39" s="10">
        <v>12.54</v>
      </c>
      <c r="AM39" s="10">
        <v>12.990369812011719</v>
      </c>
      <c r="AN39" s="10">
        <v>20.362769531249999</v>
      </c>
      <c r="AO39" s="10">
        <v>26.369320861816405</v>
      </c>
      <c r="AP39" s="10">
        <v>0</v>
      </c>
      <c r="AR39">
        <v>1</v>
      </c>
      <c r="AS39" t="s">
        <v>58</v>
      </c>
      <c r="AT39">
        <v>0.123</v>
      </c>
      <c r="AU39" t="s">
        <v>59</v>
      </c>
      <c r="AV39" t="s">
        <v>43</v>
      </c>
      <c r="AW39" t="s">
        <v>313</v>
      </c>
      <c r="AX39" t="s">
        <v>44</v>
      </c>
    </row>
    <row r="40" spans="1:50" x14ac:dyDescent="0.25">
      <c r="A40" s="2">
        <v>13369</v>
      </c>
      <c r="B40" s="6" t="s">
        <v>77</v>
      </c>
      <c r="C40" t="s">
        <v>41</v>
      </c>
      <c r="D40" s="5" t="s">
        <v>42</v>
      </c>
      <c r="E40" t="s">
        <v>44</v>
      </c>
      <c r="F40" t="s">
        <v>43</v>
      </c>
      <c r="G40" s="5" t="s">
        <v>44</v>
      </c>
      <c r="H40" s="3">
        <v>43190.793935185196</v>
      </c>
      <c r="I40" s="3">
        <v>43328.5371759259</v>
      </c>
      <c r="J40" s="3">
        <v>43497</v>
      </c>
      <c r="K40" s="3">
        <v>43525</v>
      </c>
      <c r="M40">
        <v>11</v>
      </c>
      <c r="N40" t="s">
        <v>314</v>
      </c>
      <c r="O40" t="s">
        <v>315</v>
      </c>
      <c r="P40" t="s">
        <v>316</v>
      </c>
      <c r="Q40" t="s">
        <v>317</v>
      </c>
      <c r="R40" t="s">
        <v>318</v>
      </c>
      <c r="S40" t="s">
        <v>319</v>
      </c>
      <c r="T40">
        <v>3006</v>
      </c>
      <c r="U40">
        <v>3515.37</v>
      </c>
      <c r="V40" t="s">
        <v>320</v>
      </c>
      <c r="W40" t="s">
        <v>52</v>
      </c>
      <c r="X40" t="s">
        <v>321</v>
      </c>
      <c r="Y40" t="s">
        <v>322</v>
      </c>
      <c r="Z40" t="s">
        <v>323</v>
      </c>
      <c r="AA40">
        <v>1.339</v>
      </c>
      <c r="AB40" t="s">
        <v>56</v>
      </c>
      <c r="AC40" t="s">
        <v>57</v>
      </c>
      <c r="AF40" s="8">
        <v>674951</v>
      </c>
      <c r="AH40" s="8">
        <f t="shared" si="2"/>
        <v>0</v>
      </c>
      <c r="AI40" s="8">
        <f t="shared" si="3"/>
        <v>674951</v>
      </c>
      <c r="AL40" s="10">
        <v>0</v>
      </c>
      <c r="AM40" s="10">
        <v>0</v>
      </c>
      <c r="AN40" s="10">
        <v>0</v>
      </c>
      <c r="AO40" s="10">
        <v>0</v>
      </c>
      <c r="AP40" s="10">
        <v>0</v>
      </c>
      <c r="AR40">
        <v>2.8</v>
      </c>
      <c r="AS40" t="s">
        <v>234</v>
      </c>
      <c r="AT40">
        <v>2258.8989999999999</v>
      </c>
      <c r="AU40" t="s">
        <v>138</v>
      </c>
      <c r="AV40" t="s">
        <v>43</v>
      </c>
      <c r="AW40" t="s">
        <v>324</v>
      </c>
      <c r="AX40" t="s">
        <v>43</v>
      </c>
    </row>
    <row r="41" spans="1:50" x14ac:dyDescent="0.25">
      <c r="A41" s="2">
        <v>13371</v>
      </c>
      <c r="B41" s="6" t="s">
        <v>77</v>
      </c>
      <c r="C41" t="s">
        <v>41</v>
      </c>
      <c r="D41" s="5" t="s">
        <v>42</v>
      </c>
      <c r="E41" t="s">
        <v>44</v>
      </c>
      <c r="F41" t="s">
        <v>43</v>
      </c>
      <c r="G41" s="5" t="s">
        <v>44</v>
      </c>
      <c r="H41" s="3">
        <v>43190.795682870397</v>
      </c>
      <c r="I41" s="3">
        <v>43328.537291666697</v>
      </c>
      <c r="J41" s="3">
        <v>43497</v>
      </c>
      <c r="K41" s="3">
        <v>43525</v>
      </c>
      <c r="M41">
        <v>11</v>
      </c>
      <c r="N41" t="s">
        <v>325</v>
      </c>
      <c r="O41" t="s">
        <v>315</v>
      </c>
      <c r="P41" t="s">
        <v>316</v>
      </c>
      <c r="Q41" t="s">
        <v>317</v>
      </c>
      <c r="R41" t="s">
        <v>326</v>
      </c>
      <c r="S41" t="s">
        <v>327</v>
      </c>
      <c r="T41">
        <v>6012</v>
      </c>
      <c r="U41">
        <v>7020.36</v>
      </c>
      <c r="V41" t="s">
        <v>320</v>
      </c>
      <c r="W41" t="s">
        <v>52</v>
      </c>
      <c r="X41" t="s">
        <v>328</v>
      </c>
      <c r="Y41" t="s">
        <v>322</v>
      </c>
      <c r="Z41" t="s">
        <v>323</v>
      </c>
      <c r="AA41">
        <v>2.6789999999999998</v>
      </c>
      <c r="AB41" t="s">
        <v>56</v>
      </c>
      <c r="AC41" t="s">
        <v>57</v>
      </c>
      <c r="AF41" s="8">
        <v>1853357</v>
      </c>
      <c r="AH41" s="8">
        <f t="shared" si="2"/>
        <v>0</v>
      </c>
      <c r="AI41" s="8">
        <f t="shared" si="3"/>
        <v>1853357</v>
      </c>
      <c r="AR41">
        <v>2.8</v>
      </c>
      <c r="AS41" t="s">
        <v>234</v>
      </c>
      <c r="AT41">
        <v>2258.8989999999999</v>
      </c>
      <c r="AU41" t="s">
        <v>138</v>
      </c>
      <c r="AV41" t="s">
        <v>43</v>
      </c>
      <c r="AW41" t="s">
        <v>324</v>
      </c>
      <c r="AX41" t="s">
        <v>43</v>
      </c>
    </row>
    <row r="42" spans="1:50" x14ac:dyDescent="0.25">
      <c r="A42" s="2">
        <v>13601</v>
      </c>
      <c r="B42" s="6" t="s">
        <v>77</v>
      </c>
      <c r="C42" t="s">
        <v>41</v>
      </c>
      <c r="D42" s="5" t="s">
        <v>42</v>
      </c>
      <c r="E42" t="s">
        <v>44</v>
      </c>
      <c r="F42" t="s">
        <v>43</v>
      </c>
      <c r="G42" s="5" t="s">
        <v>44</v>
      </c>
      <c r="H42" s="3">
        <v>43220.653078703697</v>
      </c>
      <c r="I42" s="3">
        <v>43220.653078703697</v>
      </c>
      <c r="J42" s="3">
        <v>43374</v>
      </c>
      <c r="K42" s="3">
        <v>43405</v>
      </c>
      <c r="M42">
        <v>6</v>
      </c>
      <c r="N42" t="s">
        <v>354</v>
      </c>
      <c r="O42" t="s">
        <v>303</v>
      </c>
      <c r="P42" t="s">
        <v>355</v>
      </c>
      <c r="Q42" t="s">
        <v>120</v>
      </c>
      <c r="R42" t="s">
        <v>356</v>
      </c>
      <c r="S42" t="s">
        <v>357</v>
      </c>
      <c r="T42">
        <v>133.79</v>
      </c>
      <c r="U42">
        <v>162.19</v>
      </c>
      <c r="V42" t="s">
        <v>358</v>
      </c>
      <c r="W42" t="s">
        <v>115</v>
      </c>
      <c r="X42" t="s">
        <v>121</v>
      </c>
      <c r="Y42" t="s">
        <v>359</v>
      </c>
      <c r="Z42" t="s">
        <v>302</v>
      </c>
      <c r="AA42">
        <v>0.71399999999999997</v>
      </c>
      <c r="AB42" t="s">
        <v>56</v>
      </c>
      <c r="AC42" t="s">
        <v>57</v>
      </c>
      <c r="AF42" s="8">
        <v>67702.740000000005</v>
      </c>
      <c r="AH42" s="8">
        <f t="shared" si="2"/>
        <v>0</v>
      </c>
      <c r="AI42" s="8">
        <f t="shared" si="3"/>
        <v>67702.740000000005</v>
      </c>
      <c r="AL42" s="8" t="s">
        <v>606</v>
      </c>
      <c r="AR42">
        <v>350</v>
      </c>
      <c r="AS42" t="s">
        <v>124</v>
      </c>
      <c r="AT42">
        <v>220.221</v>
      </c>
      <c r="AU42" t="s">
        <v>125</v>
      </c>
      <c r="AV42" t="s">
        <v>43</v>
      </c>
      <c r="AW42" t="s">
        <v>360</v>
      </c>
      <c r="AX42" t="s">
        <v>44</v>
      </c>
    </row>
    <row r="43" spans="1:50" x14ac:dyDescent="0.25">
      <c r="A43" s="2">
        <v>13605</v>
      </c>
      <c r="B43" s="6" t="s">
        <v>77</v>
      </c>
      <c r="C43" t="s">
        <v>41</v>
      </c>
      <c r="D43" s="5" t="s">
        <v>42</v>
      </c>
      <c r="E43" t="s">
        <v>44</v>
      </c>
      <c r="F43" t="s">
        <v>43</v>
      </c>
      <c r="G43" s="5" t="s">
        <v>44</v>
      </c>
      <c r="H43" s="3">
        <v>43220.656585648103</v>
      </c>
      <c r="I43" s="3">
        <v>43220.656585648103</v>
      </c>
      <c r="J43" s="3">
        <v>43374</v>
      </c>
      <c r="K43" s="3">
        <v>43405</v>
      </c>
      <c r="M43">
        <v>6</v>
      </c>
      <c r="N43" t="s">
        <v>361</v>
      </c>
      <c r="O43" t="s">
        <v>303</v>
      </c>
      <c r="P43" t="s">
        <v>355</v>
      </c>
      <c r="Q43" t="s">
        <v>120</v>
      </c>
      <c r="R43" t="s">
        <v>362</v>
      </c>
      <c r="S43" t="s">
        <v>363</v>
      </c>
      <c r="T43">
        <v>267.58</v>
      </c>
      <c r="U43">
        <v>319.83999999999997</v>
      </c>
      <c r="V43" t="s">
        <v>358</v>
      </c>
      <c r="W43" t="s">
        <v>115</v>
      </c>
      <c r="X43" t="s">
        <v>126</v>
      </c>
      <c r="Y43" t="s">
        <v>359</v>
      </c>
      <c r="Z43" t="s">
        <v>302</v>
      </c>
      <c r="AA43">
        <v>1.429</v>
      </c>
      <c r="AB43" t="s">
        <v>56</v>
      </c>
      <c r="AC43" t="s">
        <v>57</v>
      </c>
      <c r="AF43" s="8">
        <v>138960.43</v>
      </c>
      <c r="AH43" s="8">
        <f t="shared" si="2"/>
        <v>0</v>
      </c>
      <c r="AI43" s="8">
        <f t="shared" si="3"/>
        <v>138960.43</v>
      </c>
      <c r="AR43">
        <v>350</v>
      </c>
      <c r="AS43" t="s">
        <v>124</v>
      </c>
      <c r="AT43">
        <v>220.221</v>
      </c>
      <c r="AU43" t="s">
        <v>125</v>
      </c>
      <c r="AV43" t="s">
        <v>43</v>
      </c>
      <c r="AW43" t="s">
        <v>360</v>
      </c>
      <c r="AX43" t="s">
        <v>44</v>
      </c>
    </row>
    <row r="44" spans="1:50" x14ac:dyDescent="0.25">
      <c r="A44" s="2">
        <v>13606</v>
      </c>
      <c r="B44" s="6" t="s">
        <v>77</v>
      </c>
      <c r="C44" t="s">
        <v>41</v>
      </c>
      <c r="D44" s="5" t="s">
        <v>42</v>
      </c>
      <c r="E44" t="s">
        <v>44</v>
      </c>
      <c r="F44" t="s">
        <v>43</v>
      </c>
      <c r="G44" s="5" t="s">
        <v>44</v>
      </c>
      <c r="H44" s="3">
        <v>43220.659594907404</v>
      </c>
      <c r="I44" s="3">
        <v>43220.659594907404</v>
      </c>
      <c r="J44" s="3">
        <v>43374</v>
      </c>
      <c r="K44" s="3">
        <v>43405</v>
      </c>
      <c r="M44">
        <v>6</v>
      </c>
      <c r="N44" t="s">
        <v>364</v>
      </c>
      <c r="O44" t="s">
        <v>303</v>
      </c>
      <c r="P44" t="s">
        <v>355</v>
      </c>
      <c r="Q44" t="s">
        <v>120</v>
      </c>
      <c r="R44" t="s">
        <v>365</v>
      </c>
      <c r="S44" t="s">
        <v>366</v>
      </c>
      <c r="T44">
        <v>535.15</v>
      </c>
      <c r="U44">
        <v>633.65</v>
      </c>
      <c r="V44" t="s">
        <v>358</v>
      </c>
      <c r="W44" t="s">
        <v>115</v>
      </c>
      <c r="X44" t="s">
        <v>127</v>
      </c>
      <c r="Y44" t="s">
        <v>359</v>
      </c>
      <c r="Z44" t="s">
        <v>302</v>
      </c>
      <c r="AA44">
        <v>2.8570000000000002</v>
      </c>
      <c r="AB44" t="s">
        <v>56</v>
      </c>
      <c r="AC44" t="s">
        <v>57</v>
      </c>
      <c r="AF44" s="8">
        <v>264503.61</v>
      </c>
      <c r="AH44" s="8">
        <f t="shared" si="2"/>
        <v>0</v>
      </c>
      <c r="AI44" s="8">
        <f t="shared" si="3"/>
        <v>264503.61</v>
      </c>
      <c r="AR44">
        <v>350</v>
      </c>
      <c r="AS44" t="s">
        <v>124</v>
      </c>
      <c r="AT44">
        <v>220.221</v>
      </c>
      <c r="AU44" t="s">
        <v>125</v>
      </c>
      <c r="AV44" t="s">
        <v>43</v>
      </c>
      <c r="AW44" t="s">
        <v>360</v>
      </c>
      <c r="AX44" t="s">
        <v>44</v>
      </c>
    </row>
    <row r="45" spans="1:50" x14ac:dyDescent="0.25">
      <c r="A45" s="2">
        <v>13607</v>
      </c>
      <c r="B45" s="6" t="s">
        <v>77</v>
      </c>
      <c r="C45" t="s">
        <v>41</v>
      </c>
      <c r="D45" s="5" t="s">
        <v>42</v>
      </c>
      <c r="E45" t="s">
        <v>44</v>
      </c>
      <c r="F45" t="s">
        <v>43</v>
      </c>
      <c r="G45" s="5" t="s">
        <v>44</v>
      </c>
      <c r="H45" s="3">
        <v>43220.662465277797</v>
      </c>
      <c r="I45" s="3">
        <v>43220.662465277797</v>
      </c>
      <c r="J45" s="3">
        <v>43374</v>
      </c>
      <c r="K45" s="3">
        <v>43405</v>
      </c>
      <c r="M45">
        <v>6</v>
      </c>
      <c r="N45" t="s">
        <v>367</v>
      </c>
      <c r="O45" t="s">
        <v>303</v>
      </c>
      <c r="P45" t="s">
        <v>355</v>
      </c>
      <c r="Q45" t="s">
        <v>120</v>
      </c>
      <c r="R45" t="s">
        <v>368</v>
      </c>
      <c r="S45" t="s">
        <v>369</v>
      </c>
      <c r="T45">
        <v>1070.3</v>
      </c>
      <c r="U45">
        <v>1258.3399999999999</v>
      </c>
      <c r="V45" t="s">
        <v>358</v>
      </c>
      <c r="W45" t="s">
        <v>115</v>
      </c>
      <c r="X45" t="s">
        <v>128</v>
      </c>
      <c r="Y45" t="s">
        <v>359</v>
      </c>
      <c r="Z45" t="s">
        <v>302</v>
      </c>
      <c r="AA45">
        <v>5.7140000000000004</v>
      </c>
      <c r="AB45" t="s">
        <v>56</v>
      </c>
      <c r="AC45" t="s">
        <v>57</v>
      </c>
      <c r="AF45" s="8">
        <v>611035.52</v>
      </c>
      <c r="AH45" s="8">
        <f t="shared" si="2"/>
        <v>0</v>
      </c>
      <c r="AI45" s="8">
        <f t="shared" si="3"/>
        <v>611035.52</v>
      </c>
      <c r="AR45">
        <v>350</v>
      </c>
      <c r="AS45" t="s">
        <v>124</v>
      </c>
      <c r="AT45">
        <v>220.221</v>
      </c>
      <c r="AU45" t="s">
        <v>125</v>
      </c>
      <c r="AV45" t="s">
        <v>43</v>
      </c>
      <c r="AW45" t="s">
        <v>360</v>
      </c>
      <c r="AX45" t="s">
        <v>44</v>
      </c>
    </row>
    <row r="46" spans="1:50" x14ac:dyDescent="0.25">
      <c r="A46" s="2">
        <v>13595</v>
      </c>
      <c r="B46" t="s">
        <v>40</v>
      </c>
      <c r="C46" t="s">
        <v>41</v>
      </c>
      <c r="D46" s="5" t="s">
        <v>42</v>
      </c>
      <c r="E46" t="s">
        <v>44</v>
      </c>
      <c r="F46" t="s">
        <v>43</v>
      </c>
      <c r="G46" s="5" t="s">
        <v>44</v>
      </c>
      <c r="H46" s="3">
        <v>43220.791331018503</v>
      </c>
      <c r="I46" s="3">
        <v>43220.791331018503</v>
      </c>
      <c r="J46" s="3">
        <v>43374</v>
      </c>
      <c r="K46" s="3">
        <v>43405</v>
      </c>
      <c r="M46">
        <v>6</v>
      </c>
      <c r="N46" t="s">
        <v>370</v>
      </c>
      <c r="O46" t="s">
        <v>371</v>
      </c>
      <c r="P46" t="s">
        <v>372</v>
      </c>
      <c r="Q46" t="s">
        <v>373</v>
      </c>
      <c r="R46" t="s">
        <v>374</v>
      </c>
      <c r="S46" t="s">
        <v>375</v>
      </c>
      <c r="T46">
        <v>2359.16</v>
      </c>
      <c r="U46">
        <v>2761.15</v>
      </c>
      <c r="V46" t="s">
        <v>376</v>
      </c>
      <c r="W46" t="s">
        <v>115</v>
      </c>
      <c r="X46" t="s">
        <v>57</v>
      </c>
      <c r="Y46" t="s">
        <v>377</v>
      </c>
      <c r="Z46" t="s">
        <v>123</v>
      </c>
      <c r="AA46">
        <v>21</v>
      </c>
      <c r="AB46" t="s">
        <v>56</v>
      </c>
      <c r="AC46" t="s">
        <v>57</v>
      </c>
      <c r="AD46" s="8">
        <v>1580000</v>
      </c>
      <c r="AE46" s="8">
        <v>2178547</v>
      </c>
      <c r="AF46" s="8">
        <v>7007799</v>
      </c>
      <c r="AG46" s="8">
        <v>12383758</v>
      </c>
      <c r="AH46" s="8">
        <f t="shared" si="2"/>
        <v>2178547</v>
      </c>
      <c r="AI46" s="8">
        <f t="shared" si="3"/>
        <v>4829252</v>
      </c>
      <c r="AJ46" s="8">
        <f t="shared" si="4"/>
        <v>7554506</v>
      </c>
      <c r="AL46" s="10">
        <v>655.40926562499999</v>
      </c>
      <c r="AM46" s="10">
        <v>306.31783203125002</v>
      </c>
      <c r="AN46" s="10">
        <v>235.87879687500001</v>
      </c>
      <c r="AO46" s="10">
        <v>886.73306249999996</v>
      </c>
      <c r="AP46" s="10">
        <v>982.47090624999998</v>
      </c>
      <c r="AR46">
        <v>20</v>
      </c>
      <c r="AS46" t="s">
        <v>88</v>
      </c>
      <c r="AT46">
        <v>131.48400000000001</v>
      </c>
      <c r="AU46" t="s">
        <v>155</v>
      </c>
      <c r="AV46" t="s">
        <v>43</v>
      </c>
      <c r="AW46" t="s">
        <v>378</v>
      </c>
      <c r="AX46" t="s">
        <v>43</v>
      </c>
    </row>
    <row r="47" spans="1:50" x14ac:dyDescent="0.25">
      <c r="A47" s="2">
        <v>13694</v>
      </c>
      <c r="B47" s="6" t="s">
        <v>77</v>
      </c>
      <c r="C47" t="s">
        <v>41</v>
      </c>
      <c r="D47" s="5" t="s">
        <v>42</v>
      </c>
      <c r="E47" t="s">
        <v>44</v>
      </c>
      <c r="F47" t="s">
        <v>43</v>
      </c>
      <c r="G47" s="5" t="s">
        <v>44</v>
      </c>
      <c r="H47" s="3">
        <v>43224.360173611101</v>
      </c>
      <c r="I47" s="3">
        <v>43224.360173611101</v>
      </c>
      <c r="J47" s="3">
        <v>43405</v>
      </c>
      <c r="K47" s="3">
        <v>43435</v>
      </c>
      <c r="M47">
        <v>6</v>
      </c>
      <c r="N47" t="s">
        <v>342</v>
      </c>
      <c r="O47" t="s">
        <v>343</v>
      </c>
      <c r="P47" t="s">
        <v>344</v>
      </c>
      <c r="Q47" t="s">
        <v>345</v>
      </c>
      <c r="R47" t="s">
        <v>346</v>
      </c>
      <c r="S47" t="s">
        <v>347</v>
      </c>
      <c r="T47">
        <v>194.11</v>
      </c>
      <c r="U47">
        <v>233.36</v>
      </c>
      <c r="V47" t="s">
        <v>348</v>
      </c>
      <c r="W47" t="s">
        <v>115</v>
      </c>
      <c r="X47" t="s">
        <v>349</v>
      </c>
      <c r="Y47" t="s">
        <v>350</v>
      </c>
      <c r="Z47" t="s">
        <v>188</v>
      </c>
      <c r="AA47">
        <v>0.156</v>
      </c>
      <c r="AB47" t="s">
        <v>56</v>
      </c>
      <c r="AC47" t="s">
        <v>57</v>
      </c>
      <c r="AF47" s="8">
        <v>1992186</v>
      </c>
      <c r="AH47" s="8">
        <f t="shared" si="2"/>
        <v>0</v>
      </c>
      <c r="AI47" s="8">
        <f t="shared" si="3"/>
        <v>1992186</v>
      </c>
      <c r="AL47" s="10">
        <v>87.220839111328118</v>
      </c>
      <c r="AM47" s="10">
        <v>46.802209472656251</v>
      </c>
      <c r="AN47" s="10">
        <v>96.206602539062501</v>
      </c>
      <c r="AO47" s="10">
        <v>230.48153344726563</v>
      </c>
      <c r="AP47" s="10">
        <v>218.22611718749999</v>
      </c>
      <c r="AR47">
        <v>320</v>
      </c>
      <c r="AS47" t="s">
        <v>379</v>
      </c>
      <c r="AT47">
        <v>1034.8</v>
      </c>
      <c r="AU47" t="s">
        <v>155</v>
      </c>
      <c r="AV47" t="s">
        <v>43</v>
      </c>
      <c r="AW47" t="s">
        <v>380</v>
      </c>
      <c r="AX47" t="s">
        <v>43</v>
      </c>
    </row>
    <row r="48" spans="1:50" x14ac:dyDescent="0.25">
      <c r="A48" s="2">
        <v>13695</v>
      </c>
      <c r="B48" s="6" t="s">
        <v>77</v>
      </c>
      <c r="C48" t="s">
        <v>41</v>
      </c>
      <c r="D48" s="5" t="s">
        <v>42</v>
      </c>
      <c r="E48" t="s">
        <v>44</v>
      </c>
      <c r="F48" t="s">
        <v>43</v>
      </c>
      <c r="G48" s="5" t="s">
        <v>44</v>
      </c>
      <c r="H48" s="3">
        <v>43224.3657060185</v>
      </c>
      <c r="I48" s="3">
        <v>43224.3657060185</v>
      </c>
      <c r="J48" s="3">
        <v>43405</v>
      </c>
      <c r="K48" s="3">
        <v>43435</v>
      </c>
      <c r="M48">
        <v>6</v>
      </c>
      <c r="N48" t="s">
        <v>351</v>
      </c>
      <c r="O48" t="s">
        <v>343</v>
      </c>
      <c r="P48" t="s">
        <v>344</v>
      </c>
      <c r="Q48" t="s">
        <v>345</v>
      </c>
      <c r="R48" t="s">
        <v>346</v>
      </c>
      <c r="S48" t="s">
        <v>352</v>
      </c>
      <c r="T48">
        <v>977.47</v>
      </c>
      <c r="U48">
        <v>1150.0999999999999</v>
      </c>
      <c r="V48" t="s">
        <v>348</v>
      </c>
      <c r="W48" t="s">
        <v>115</v>
      </c>
      <c r="X48" t="s">
        <v>353</v>
      </c>
      <c r="Y48" t="s">
        <v>350</v>
      </c>
      <c r="Z48" t="s">
        <v>188</v>
      </c>
      <c r="AA48">
        <v>0.78100000000000003</v>
      </c>
      <c r="AB48" t="s">
        <v>56</v>
      </c>
      <c r="AC48" t="s">
        <v>57</v>
      </c>
      <c r="AF48" s="8">
        <v>1992186</v>
      </c>
      <c r="AH48" s="8">
        <f t="shared" si="2"/>
        <v>0</v>
      </c>
      <c r="AI48" s="8">
        <f t="shared" si="3"/>
        <v>1992186</v>
      </c>
      <c r="AR48">
        <v>320</v>
      </c>
      <c r="AS48" t="s">
        <v>379</v>
      </c>
      <c r="AT48">
        <v>1034.8</v>
      </c>
      <c r="AU48" t="s">
        <v>155</v>
      </c>
      <c r="AV48" t="s">
        <v>43</v>
      </c>
      <c r="AW48" t="s">
        <v>380</v>
      </c>
      <c r="AX48" t="s">
        <v>43</v>
      </c>
    </row>
    <row r="49" spans="1:50" x14ac:dyDescent="0.25">
      <c r="A49" s="2">
        <v>13838</v>
      </c>
      <c r="B49" s="6" t="s">
        <v>77</v>
      </c>
      <c r="C49" t="s">
        <v>41</v>
      </c>
      <c r="D49" s="5" t="s">
        <v>42</v>
      </c>
      <c r="E49" t="s">
        <v>44</v>
      </c>
      <c r="F49" t="s">
        <v>43</v>
      </c>
      <c r="G49" s="5" t="s">
        <v>44</v>
      </c>
      <c r="H49" s="3">
        <v>43251.661620370403</v>
      </c>
      <c r="I49" s="3">
        <v>43251.661620370403</v>
      </c>
      <c r="J49" s="3">
        <v>43405</v>
      </c>
      <c r="K49" s="3">
        <v>43435</v>
      </c>
      <c r="M49">
        <v>6</v>
      </c>
      <c r="N49" t="s">
        <v>381</v>
      </c>
      <c r="O49" t="s">
        <v>371</v>
      </c>
      <c r="P49" t="s">
        <v>382</v>
      </c>
      <c r="Q49" t="s">
        <v>383</v>
      </c>
      <c r="R49" t="s">
        <v>384</v>
      </c>
      <c r="S49" t="s">
        <v>385</v>
      </c>
      <c r="T49">
        <v>4144.01</v>
      </c>
      <c r="U49">
        <v>4842.29</v>
      </c>
      <c r="V49" t="s">
        <v>386</v>
      </c>
      <c r="W49" t="s">
        <v>52</v>
      </c>
      <c r="X49" t="s">
        <v>387</v>
      </c>
      <c r="Y49" t="s">
        <v>377</v>
      </c>
      <c r="Z49" t="s">
        <v>123</v>
      </c>
      <c r="AA49">
        <v>28</v>
      </c>
      <c r="AB49" t="s">
        <v>56</v>
      </c>
      <c r="AC49" t="s">
        <v>57</v>
      </c>
      <c r="AF49" s="8">
        <v>1452817</v>
      </c>
      <c r="AH49" s="8">
        <f t="shared" si="2"/>
        <v>0</v>
      </c>
      <c r="AI49" s="8">
        <f t="shared" si="3"/>
        <v>1452817</v>
      </c>
      <c r="AL49" s="10">
        <v>267.70614843750002</v>
      </c>
      <c r="AM49" s="10">
        <v>118.817890625</v>
      </c>
      <c r="AN49" s="10">
        <v>31.066880859375001</v>
      </c>
      <c r="AO49" s="10">
        <v>207.24298437499999</v>
      </c>
      <c r="AP49" s="10">
        <v>70.066859375000007</v>
      </c>
      <c r="AR49">
        <v>1</v>
      </c>
      <c r="AS49" t="s">
        <v>58</v>
      </c>
      <c r="AT49">
        <v>129.79599999999999</v>
      </c>
      <c r="AU49" t="s">
        <v>388</v>
      </c>
      <c r="AV49" t="s">
        <v>43</v>
      </c>
      <c r="AW49" t="s">
        <v>389</v>
      </c>
      <c r="AX49" t="s">
        <v>43</v>
      </c>
    </row>
    <row r="50" spans="1:50" x14ac:dyDescent="0.25">
      <c r="A50" s="2">
        <v>13880</v>
      </c>
      <c r="B50" s="6" t="s">
        <v>77</v>
      </c>
      <c r="C50" t="s">
        <v>41</v>
      </c>
      <c r="D50" s="5" t="s">
        <v>42</v>
      </c>
      <c r="E50" t="s">
        <v>44</v>
      </c>
      <c r="F50" t="s">
        <v>43</v>
      </c>
      <c r="G50" s="5" t="s">
        <v>44</v>
      </c>
      <c r="H50" s="3">
        <v>43251.663090277798</v>
      </c>
      <c r="I50" s="3">
        <v>43251.663090277798</v>
      </c>
      <c r="J50" s="3">
        <v>43405</v>
      </c>
      <c r="K50" s="3">
        <v>43435</v>
      </c>
      <c r="M50">
        <v>6</v>
      </c>
      <c r="N50" t="s">
        <v>390</v>
      </c>
      <c r="O50" t="s">
        <v>391</v>
      </c>
      <c r="P50" t="s">
        <v>392</v>
      </c>
      <c r="Q50" t="s">
        <v>393</v>
      </c>
      <c r="R50" t="s">
        <v>394</v>
      </c>
      <c r="S50" t="s">
        <v>395</v>
      </c>
      <c r="T50">
        <v>1033.27</v>
      </c>
      <c r="U50">
        <v>1215.1600000000001</v>
      </c>
      <c r="V50" t="s">
        <v>396</v>
      </c>
      <c r="W50" t="s">
        <v>147</v>
      </c>
      <c r="X50" t="s">
        <v>397</v>
      </c>
      <c r="Y50" t="s">
        <v>398</v>
      </c>
      <c r="Z50" t="s">
        <v>188</v>
      </c>
      <c r="AA50">
        <v>7.0419999999999998</v>
      </c>
      <c r="AB50" t="s">
        <v>56</v>
      </c>
      <c r="AC50" t="s">
        <v>57</v>
      </c>
      <c r="AF50" s="8">
        <v>252753</v>
      </c>
      <c r="AH50" s="8">
        <f t="shared" si="2"/>
        <v>0</v>
      </c>
      <c r="AI50" s="8">
        <f t="shared" si="3"/>
        <v>252753</v>
      </c>
      <c r="AL50" s="10">
        <v>17.46</v>
      </c>
      <c r="AM50" s="10">
        <v>46.56</v>
      </c>
      <c r="AN50" s="10">
        <v>0</v>
      </c>
      <c r="AO50" s="10">
        <v>0</v>
      </c>
      <c r="AP50" s="10">
        <v>27.37</v>
      </c>
      <c r="AR50">
        <v>0.71</v>
      </c>
      <c r="AS50" t="s">
        <v>399</v>
      </c>
      <c r="AT50">
        <v>155.44999999999999</v>
      </c>
      <c r="AU50" t="s">
        <v>400</v>
      </c>
      <c r="AV50" t="s">
        <v>43</v>
      </c>
      <c r="AW50" t="s">
        <v>401</v>
      </c>
      <c r="AX50" t="s">
        <v>44</v>
      </c>
    </row>
    <row r="51" spans="1:50" x14ac:dyDescent="0.25">
      <c r="A51" s="2">
        <v>13820</v>
      </c>
      <c r="B51" s="6" t="s">
        <v>77</v>
      </c>
      <c r="C51" t="s">
        <v>41</v>
      </c>
      <c r="D51" s="5" t="s">
        <v>42</v>
      </c>
      <c r="E51" t="s">
        <v>44</v>
      </c>
      <c r="F51" t="s">
        <v>43</v>
      </c>
      <c r="G51" s="5" t="s">
        <v>44</v>
      </c>
      <c r="H51" s="3">
        <v>43251.688449074099</v>
      </c>
      <c r="I51" s="3">
        <v>43251.688449074099</v>
      </c>
      <c r="J51" s="3">
        <v>43405</v>
      </c>
      <c r="K51" s="3">
        <v>43435</v>
      </c>
      <c r="L51" s="3">
        <v>43362.401296296302</v>
      </c>
      <c r="M51">
        <v>6</v>
      </c>
      <c r="N51" t="s">
        <v>402</v>
      </c>
      <c r="O51" t="s">
        <v>403</v>
      </c>
      <c r="P51" t="s">
        <v>404</v>
      </c>
      <c r="Q51" t="s">
        <v>405</v>
      </c>
      <c r="R51" t="s">
        <v>406</v>
      </c>
      <c r="S51" t="s">
        <v>407</v>
      </c>
      <c r="T51">
        <v>1569.61</v>
      </c>
      <c r="U51">
        <v>1840.54</v>
      </c>
      <c r="V51" t="s">
        <v>408</v>
      </c>
      <c r="W51" t="s">
        <v>52</v>
      </c>
      <c r="X51" t="s">
        <v>409</v>
      </c>
      <c r="Y51" t="s">
        <v>410</v>
      </c>
      <c r="Z51" t="s">
        <v>55</v>
      </c>
      <c r="AA51">
        <v>12.5</v>
      </c>
      <c r="AB51" t="s">
        <v>56</v>
      </c>
      <c r="AC51" t="s">
        <v>57</v>
      </c>
      <c r="AF51" s="8">
        <v>1787596.8</v>
      </c>
      <c r="AH51" s="8">
        <f t="shared" si="2"/>
        <v>0</v>
      </c>
      <c r="AI51" s="8">
        <f t="shared" si="3"/>
        <v>1787596.8</v>
      </c>
      <c r="AL51" s="10">
        <v>33.731201171875</v>
      </c>
      <c r="AM51" s="10">
        <v>24.551920654296875</v>
      </c>
      <c r="AN51" s="10">
        <v>25.602739868164061</v>
      </c>
      <c r="AO51" s="10">
        <v>4.2942299804687503</v>
      </c>
      <c r="AP51" s="10">
        <v>28.861929687500002</v>
      </c>
      <c r="AR51">
        <v>24</v>
      </c>
      <c r="AS51" t="s">
        <v>88</v>
      </c>
      <c r="AT51">
        <v>147.24299999999999</v>
      </c>
      <c r="AU51" t="s">
        <v>155</v>
      </c>
      <c r="AV51" t="s">
        <v>43</v>
      </c>
      <c r="AW51" t="s">
        <v>411</v>
      </c>
      <c r="AX51" t="s">
        <v>43</v>
      </c>
    </row>
    <row r="52" spans="1:50" x14ac:dyDescent="0.25">
      <c r="A52" s="2">
        <v>13818</v>
      </c>
      <c r="B52" s="6" t="s">
        <v>77</v>
      </c>
      <c r="C52" t="s">
        <v>41</v>
      </c>
      <c r="D52" s="5" t="s">
        <v>42</v>
      </c>
      <c r="E52" t="s">
        <v>44</v>
      </c>
      <c r="F52" t="s">
        <v>43</v>
      </c>
      <c r="G52" s="5" t="s">
        <v>44</v>
      </c>
      <c r="H52" s="3">
        <v>43251.6891203704</v>
      </c>
      <c r="I52" s="3">
        <v>43251.6891203704</v>
      </c>
      <c r="J52" s="3">
        <v>43405</v>
      </c>
      <c r="K52" s="3">
        <v>43435</v>
      </c>
      <c r="L52" s="3">
        <v>43362.400590277801</v>
      </c>
      <c r="M52">
        <v>6</v>
      </c>
      <c r="N52" t="s">
        <v>412</v>
      </c>
      <c r="O52" t="s">
        <v>403</v>
      </c>
      <c r="P52" t="s">
        <v>404</v>
      </c>
      <c r="Q52" t="s">
        <v>405</v>
      </c>
      <c r="R52" t="s">
        <v>413</v>
      </c>
      <c r="S52" t="s">
        <v>414</v>
      </c>
      <c r="T52">
        <v>1569.61</v>
      </c>
      <c r="U52">
        <v>1840.54</v>
      </c>
      <c r="V52" t="s">
        <v>408</v>
      </c>
      <c r="W52" t="s">
        <v>52</v>
      </c>
      <c r="X52" t="s">
        <v>415</v>
      </c>
      <c r="Y52" t="s">
        <v>410</v>
      </c>
      <c r="Z52" t="s">
        <v>55</v>
      </c>
      <c r="AA52">
        <v>5</v>
      </c>
      <c r="AB52" t="s">
        <v>56</v>
      </c>
      <c r="AC52" t="s">
        <v>57</v>
      </c>
      <c r="AF52" s="8">
        <v>893798.40000000002</v>
      </c>
      <c r="AH52" s="8">
        <f t="shared" si="2"/>
        <v>0</v>
      </c>
      <c r="AI52" s="8">
        <f t="shared" si="3"/>
        <v>893798.40000000002</v>
      </c>
      <c r="AR52">
        <v>24</v>
      </c>
      <c r="AS52" t="s">
        <v>88</v>
      </c>
      <c r="AT52">
        <v>147.24299999999999</v>
      </c>
      <c r="AU52" t="s">
        <v>155</v>
      </c>
      <c r="AV52" t="s">
        <v>43</v>
      </c>
      <c r="AW52" t="s">
        <v>411</v>
      </c>
      <c r="AX52" t="s">
        <v>43</v>
      </c>
    </row>
    <row r="53" spans="1:50" x14ac:dyDescent="0.25">
      <c r="A53" s="2">
        <v>14100</v>
      </c>
      <c r="B53" s="6" t="s">
        <v>77</v>
      </c>
      <c r="C53" t="s">
        <v>41</v>
      </c>
      <c r="D53" s="5" t="s">
        <v>42</v>
      </c>
      <c r="E53" t="s">
        <v>44</v>
      </c>
      <c r="F53" t="s">
        <v>43</v>
      </c>
      <c r="G53" s="5" t="s">
        <v>44</v>
      </c>
      <c r="H53" s="3">
        <v>43280.398622685199</v>
      </c>
      <c r="I53" s="3">
        <v>43280.398622685199</v>
      </c>
      <c r="J53" s="3">
        <v>43435</v>
      </c>
      <c r="K53" s="3">
        <v>43466</v>
      </c>
      <c r="M53">
        <v>6</v>
      </c>
      <c r="N53" t="s">
        <v>416</v>
      </c>
      <c r="O53" t="s">
        <v>263</v>
      </c>
      <c r="P53" t="s">
        <v>417</v>
      </c>
      <c r="Q53" t="s">
        <v>418</v>
      </c>
      <c r="R53" t="s">
        <v>419</v>
      </c>
      <c r="S53" t="s">
        <v>420</v>
      </c>
      <c r="T53">
        <v>1184.47</v>
      </c>
      <c r="U53">
        <v>1391.46</v>
      </c>
      <c r="V53" t="s">
        <v>421</v>
      </c>
      <c r="W53" t="s">
        <v>52</v>
      </c>
      <c r="X53" t="s">
        <v>57</v>
      </c>
      <c r="Y53" t="s">
        <v>270</v>
      </c>
      <c r="Z53" t="s">
        <v>188</v>
      </c>
      <c r="AA53">
        <v>30</v>
      </c>
      <c r="AB53" t="s">
        <v>56</v>
      </c>
      <c r="AC53" t="s">
        <v>57</v>
      </c>
      <c r="AF53" s="8">
        <v>1794521</v>
      </c>
      <c r="AH53" s="8">
        <f t="shared" si="2"/>
        <v>0</v>
      </c>
      <c r="AI53" s="8">
        <f t="shared" si="3"/>
        <v>1794521</v>
      </c>
      <c r="AL53" s="10">
        <v>0</v>
      </c>
      <c r="AM53" s="10">
        <v>0</v>
      </c>
      <c r="AN53" s="10">
        <v>62.970520324707032</v>
      </c>
      <c r="AO53" s="10">
        <v>85.532062499999995</v>
      </c>
      <c r="AP53" s="10">
        <v>65.991280334472663</v>
      </c>
      <c r="AR53">
        <v>750</v>
      </c>
      <c r="AS53" t="s">
        <v>88</v>
      </c>
      <c r="AT53">
        <v>46.381999999999998</v>
      </c>
      <c r="AU53" t="s">
        <v>155</v>
      </c>
      <c r="AV53" t="s">
        <v>43</v>
      </c>
      <c r="AW53" t="s">
        <v>422</v>
      </c>
      <c r="AX53" t="s">
        <v>43</v>
      </c>
    </row>
    <row r="54" spans="1:50" x14ac:dyDescent="0.25">
      <c r="A54" s="2">
        <v>14107</v>
      </c>
      <c r="B54" s="6" t="s">
        <v>77</v>
      </c>
      <c r="C54" t="s">
        <v>41</v>
      </c>
      <c r="D54" s="5" t="s">
        <v>42</v>
      </c>
      <c r="E54" t="s">
        <v>44</v>
      </c>
      <c r="F54" t="s">
        <v>43</v>
      </c>
      <c r="G54" s="5" t="s">
        <v>44</v>
      </c>
      <c r="H54" s="3">
        <v>43280.7820601852</v>
      </c>
      <c r="I54" s="3">
        <v>43280.7820601852</v>
      </c>
      <c r="J54" s="3">
        <v>43435</v>
      </c>
      <c r="K54" s="3">
        <v>43466</v>
      </c>
      <c r="M54">
        <v>6</v>
      </c>
      <c r="N54" t="s">
        <v>427</v>
      </c>
      <c r="O54" t="s">
        <v>428</v>
      </c>
      <c r="P54" t="s">
        <v>429</v>
      </c>
      <c r="Q54" t="s">
        <v>430</v>
      </c>
      <c r="R54" t="s">
        <v>431</v>
      </c>
      <c r="S54" t="s">
        <v>432</v>
      </c>
      <c r="T54">
        <v>312.43</v>
      </c>
      <c r="U54">
        <v>372.63</v>
      </c>
      <c r="V54" t="s">
        <v>433</v>
      </c>
      <c r="W54" t="s">
        <v>52</v>
      </c>
      <c r="X54" t="s">
        <v>434</v>
      </c>
      <c r="Y54" t="s">
        <v>435</v>
      </c>
      <c r="Z54" t="s">
        <v>187</v>
      </c>
      <c r="AA54">
        <v>12</v>
      </c>
      <c r="AB54" t="s">
        <v>56</v>
      </c>
      <c r="AC54" t="s">
        <v>57</v>
      </c>
      <c r="AF54" s="8">
        <v>215496.59</v>
      </c>
      <c r="AH54" s="8">
        <f t="shared" si="2"/>
        <v>0</v>
      </c>
      <c r="AI54" s="8">
        <f t="shared" si="3"/>
        <v>215496.59</v>
      </c>
      <c r="AL54" s="10">
        <v>21.689599609375001</v>
      </c>
      <c r="AM54" s="10">
        <v>12.550139648437501</v>
      </c>
      <c r="AN54" s="10">
        <v>20.620380859375</v>
      </c>
      <c r="AO54" s="10">
        <v>8.3848000488281258</v>
      </c>
      <c r="AP54" s="10">
        <v>5.2605000000000004</v>
      </c>
      <c r="AR54">
        <v>7.5</v>
      </c>
      <c r="AS54" t="s">
        <v>234</v>
      </c>
      <c r="AT54">
        <v>31.053000000000001</v>
      </c>
      <c r="AU54" t="s">
        <v>138</v>
      </c>
      <c r="AV54" t="s">
        <v>44</v>
      </c>
      <c r="AW54" t="s">
        <v>436</v>
      </c>
      <c r="AX54" t="s">
        <v>44</v>
      </c>
    </row>
    <row r="55" spans="1:50" x14ac:dyDescent="0.25">
      <c r="A55" s="2">
        <v>14082</v>
      </c>
      <c r="B55" t="s">
        <v>40</v>
      </c>
      <c r="C55" t="s">
        <v>41</v>
      </c>
      <c r="D55" s="5" t="s">
        <v>42</v>
      </c>
      <c r="E55" t="s">
        <v>44</v>
      </c>
      <c r="F55" t="s">
        <v>43</v>
      </c>
      <c r="G55" s="5" t="s">
        <v>44</v>
      </c>
      <c r="H55" s="3">
        <v>43281.4824421296</v>
      </c>
      <c r="I55" s="3">
        <v>43281.4824421296</v>
      </c>
      <c r="J55" s="3">
        <v>43389</v>
      </c>
      <c r="K55" s="3">
        <v>43389</v>
      </c>
      <c r="M55">
        <v>3</v>
      </c>
      <c r="N55" t="s">
        <v>437</v>
      </c>
      <c r="O55" t="s">
        <v>438</v>
      </c>
      <c r="P55" t="s">
        <v>439</v>
      </c>
      <c r="Q55" t="s">
        <v>440</v>
      </c>
      <c r="R55" t="s">
        <v>441</v>
      </c>
      <c r="S55" t="s">
        <v>442</v>
      </c>
      <c r="T55">
        <v>2740.36</v>
      </c>
      <c r="U55">
        <v>3205.63</v>
      </c>
      <c r="V55" t="s">
        <v>443</v>
      </c>
      <c r="W55" t="s">
        <v>115</v>
      </c>
      <c r="X55" t="s">
        <v>444</v>
      </c>
      <c r="Y55" t="s">
        <v>445</v>
      </c>
      <c r="Z55" t="s">
        <v>185</v>
      </c>
      <c r="AA55">
        <v>0.5</v>
      </c>
      <c r="AB55" t="s">
        <v>56</v>
      </c>
      <c r="AC55" t="s">
        <v>57</v>
      </c>
      <c r="AD55" s="8">
        <v>3412000</v>
      </c>
      <c r="AE55" s="8">
        <v>4869275.6500000004</v>
      </c>
      <c r="AF55" s="8">
        <v>10862945.09</v>
      </c>
      <c r="AG55" s="8">
        <v>16800859.48</v>
      </c>
      <c r="AH55" s="8">
        <f t="shared" si="2"/>
        <v>4869275.6500000004</v>
      </c>
      <c r="AI55" s="8">
        <f t="shared" si="3"/>
        <v>5993669.4399999995</v>
      </c>
      <c r="AJ55" s="8">
        <f t="shared" si="4"/>
        <v>10807190.040000001</v>
      </c>
      <c r="AL55" s="10">
        <v>1472.0621249999999</v>
      </c>
      <c r="AM55" s="10">
        <v>3409.4360000000001</v>
      </c>
      <c r="AN55" s="10">
        <v>7894.8831425781254</v>
      </c>
      <c r="AO55" s="10">
        <v>14698.862999999999</v>
      </c>
      <c r="AP55" s="10">
        <v>16735.509999999998</v>
      </c>
      <c r="AR55">
        <v>200</v>
      </c>
      <c r="AS55" t="s">
        <v>88</v>
      </c>
      <c r="AT55">
        <v>6411.26</v>
      </c>
      <c r="AU55" t="s">
        <v>155</v>
      </c>
      <c r="AV55" t="s">
        <v>43</v>
      </c>
      <c r="AW55" t="s">
        <v>446</v>
      </c>
      <c r="AX55" t="s">
        <v>43</v>
      </c>
    </row>
    <row r="56" spans="1:50" x14ac:dyDescent="0.25">
      <c r="A56" s="2">
        <v>14193</v>
      </c>
      <c r="B56" s="6" t="s">
        <v>77</v>
      </c>
      <c r="C56" t="s">
        <v>41</v>
      </c>
      <c r="D56" s="5" t="s">
        <v>42</v>
      </c>
      <c r="E56" t="s">
        <v>44</v>
      </c>
      <c r="F56" t="s">
        <v>43</v>
      </c>
      <c r="G56" s="5" t="s">
        <v>44</v>
      </c>
      <c r="H56" s="3">
        <v>43293.693993055596</v>
      </c>
      <c r="I56" s="3">
        <v>43293.693993055596</v>
      </c>
      <c r="J56" s="3">
        <v>43466</v>
      </c>
      <c r="K56" s="3">
        <v>43497</v>
      </c>
      <c r="M56">
        <v>6</v>
      </c>
      <c r="N56" t="s">
        <v>447</v>
      </c>
      <c r="O56" t="s">
        <v>448</v>
      </c>
      <c r="P56" t="s">
        <v>449</v>
      </c>
      <c r="Q56" t="s">
        <v>450</v>
      </c>
      <c r="R56" t="s">
        <v>451</v>
      </c>
      <c r="S56" t="s">
        <v>452</v>
      </c>
      <c r="T56">
        <v>157.36000000000001</v>
      </c>
      <c r="U56">
        <v>190.06</v>
      </c>
      <c r="V56" t="s">
        <v>453</v>
      </c>
      <c r="W56" t="s">
        <v>52</v>
      </c>
      <c r="X56" t="s">
        <v>454</v>
      </c>
      <c r="Y56" t="s">
        <v>455</v>
      </c>
      <c r="Z56" t="s">
        <v>323</v>
      </c>
      <c r="AA56">
        <v>3.056</v>
      </c>
      <c r="AB56" t="s">
        <v>56</v>
      </c>
      <c r="AC56" t="s">
        <v>57</v>
      </c>
      <c r="AF56" s="8">
        <v>226551.52</v>
      </c>
      <c r="AH56" s="8">
        <f t="shared" si="2"/>
        <v>0</v>
      </c>
      <c r="AI56" s="8">
        <f t="shared" si="3"/>
        <v>226551.52</v>
      </c>
      <c r="AL56" s="10">
        <v>0</v>
      </c>
      <c r="AM56" s="10">
        <v>10.869730041503907</v>
      </c>
      <c r="AN56" s="10">
        <v>85.925960571289068</v>
      </c>
      <c r="AO56" s="10">
        <v>100.72577093505859</v>
      </c>
      <c r="AP56" s="10">
        <v>111.39754843139649</v>
      </c>
      <c r="AR56">
        <v>9</v>
      </c>
      <c r="AS56" t="s">
        <v>234</v>
      </c>
      <c r="AT56">
        <v>62.192</v>
      </c>
      <c r="AU56" t="s">
        <v>89</v>
      </c>
      <c r="AV56" t="s">
        <v>43</v>
      </c>
      <c r="AW56" t="s">
        <v>456</v>
      </c>
      <c r="AX56" t="s">
        <v>43</v>
      </c>
    </row>
    <row r="57" spans="1:50" x14ac:dyDescent="0.25">
      <c r="A57" s="2">
        <v>14299</v>
      </c>
      <c r="B57" s="6" t="s">
        <v>77</v>
      </c>
      <c r="C57" t="s">
        <v>41</v>
      </c>
      <c r="D57" s="5" t="s">
        <v>42</v>
      </c>
      <c r="E57" t="s">
        <v>44</v>
      </c>
      <c r="F57" t="s">
        <v>43</v>
      </c>
      <c r="G57" s="5" t="s">
        <v>44</v>
      </c>
      <c r="H57" s="3">
        <v>43312.619178240697</v>
      </c>
      <c r="I57" s="3">
        <v>43312.619178240697</v>
      </c>
      <c r="J57" s="3">
        <v>43466</v>
      </c>
      <c r="K57" s="3">
        <v>43497</v>
      </c>
      <c r="M57">
        <v>6</v>
      </c>
      <c r="N57" t="s">
        <v>457</v>
      </c>
      <c r="O57" t="s">
        <v>458</v>
      </c>
      <c r="P57" t="s">
        <v>459</v>
      </c>
      <c r="Q57" t="s">
        <v>460</v>
      </c>
      <c r="R57" t="s">
        <v>461</v>
      </c>
      <c r="S57" t="s">
        <v>462</v>
      </c>
      <c r="T57">
        <v>36.53</v>
      </c>
      <c r="U57">
        <v>46.93</v>
      </c>
      <c r="V57" t="s">
        <v>463</v>
      </c>
      <c r="W57" t="s">
        <v>115</v>
      </c>
      <c r="X57" t="s">
        <v>464</v>
      </c>
      <c r="Y57" t="s">
        <v>465</v>
      </c>
      <c r="Z57" t="s">
        <v>55</v>
      </c>
      <c r="AA57">
        <v>0.15</v>
      </c>
      <c r="AB57" t="s">
        <v>176</v>
      </c>
      <c r="AC57" t="s">
        <v>57</v>
      </c>
      <c r="AF57" s="8">
        <v>3300</v>
      </c>
      <c r="AH57" s="8">
        <f t="shared" si="2"/>
        <v>0</v>
      </c>
      <c r="AI57" s="8">
        <f t="shared" si="3"/>
        <v>3300</v>
      </c>
      <c r="AL57" s="10">
        <v>0.17499999999999999</v>
      </c>
      <c r="AM57" s="10">
        <v>22.13977000427246</v>
      </c>
      <c r="AN57" s="10">
        <v>85.815040618896489</v>
      </c>
      <c r="AO57" s="10">
        <v>81.949578125000002</v>
      </c>
      <c r="AP57" s="10">
        <v>80.433203136444092</v>
      </c>
      <c r="AR57">
        <v>3.24</v>
      </c>
      <c r="AS57" t="s">
        <v>88</v>
      </c>
      <c r="AT57">
        <v>162.55500000000001</v>
      </c>
      <c r="AU57" t="s">
        <v>289</v>
      </c>
      <c r="AV57" t="s">
        <v>43</v>
      </c>
      <c r="AW57" t="s">
        <v>466</v>
      </c>
      <c r="AX57" t="s">
        <v>43</v>
      </c>
    </row>
    <row r="58" spans="1:50" x14ac:dyDescent="0.25">
      <c r="A58" s="2">
        <v>14300</v>
      </c>
      <c r="B58" s="6" t="s">
        <v>77</v>
      </c>
      <c r="C58" t="s">
        <v>41</v>
      </c>
      <c r="D58" s="5" t="s">
        <v>42</v>
      </c>
      <c r="E58" t="s">
        <v>44</v>
      </c>
      <c r="F58" t="s">
        <v>43</v>
      </c>
      <c r="G58" s="5" t="s">
        <v>44</v>
      </c>
      <c r="H58" s="3">
        <v>43312.619282407402</v>
      </c>
      <c r="I58" s="3">
        <v>43312.619282407402</v>
      </c>
      <c r="J58" s="3">
        <v>43466</v>
      </c>
      <c r="K58" s="3">
        <v>43497</v>
      </c>
      <c r="M58">
        <v>6</v>
      </c>
      <c r="N58" t="s">
        <v>467</v>
      </c>
      <c r="O58" t="s">
        <v>458</v>
      </c>
      <c r="P58" t="s">
        <v>459</v>
      </c>
      <c r="Q58" t="s">
        <v>460</v>
      </c>
      <c r="R58" t="s">
        <v>468</v>
      </c>
      <c r="S58" t="s">
        <v>469</v>
      </c>
      <c r="T58">
        <v>59.93</v>
      </c>
      <c r="U58">
        <v>74.78</v>
      </c>
      <c r="V58" t="s">
        <v>463</v>
      </c>
      <c r="W58" t="s">
        <v>115</v>
      </c>
      <c r="X58" t="s">
        <v>470</v>
      </c>
      <c r="Y58" t="s">
        <v>465</v>
      </c>
      <c r="Z58" t="s">
        <v>55</v>
      </c>
      <c r="AA58">
        <v>0.46</v>
      </c>
      <c r="AB58" t="s">
        <v>176</v>
      </c>
      <c r="AC58" t="s">
        <v>57</v>
      </c>
      <c r="AF58" s="8">
        <v>816030</v>
      </c>
      <c r="AH58" s="8">
        <f t="shared" si="2"/>
        <v>0</v>
      </c>
      <c r="AI58" s="8">
        <f t="shared" si="3"/>
        <v>816030</v>
      </c>
      <c r="AR58">
        <v>3.24</v>
      </c>
      <c r="AS58" t="s">
        <v>88</v>
      </c>
      <c r="AT58">
        <v>162.55500000000001</v>
      </c>
      <c r="AU58" t="s">
        <v>289</v>
      </c>
      <c r="AV58" t="s">
        <v>43</v>
      </c>
      <c r="AW58" t="s">
        <v>466</v>
      </c>
      <c r="AX58" t="s">
        <v>43</v>
      </c>
    </row>
    <row r="59" spans="1:50" x14ac:dyDescent="0.25">
      <c r="A59" s="2">
        <v>14286</v>
      </c>
      <c r="B59" t="s">
        <v>40</v>
      </c>
      <c r="C59" t="s">
        <v>41</v>
      </c>
      <c r="D59" s="5" t="s">
        <v>42</v>
      </c>
      <c r="E59" t="s">
        <v>44</v>
      </c>
      <c r="F59" t="s">
        <v>43</v>
      </c>
      <c r="G59" s="5" t="s">
        <v>44</v>
      </c>
      <c r="H59" s="3">
        <v>43312.693101851903</v>
      </c>
      <c r="I59" s="3">
        <v>43468.2953472222</v>
      </c>
      <c r="J59" s="3">
        <v>43647</v>
      </c>
      <c r="K59" s="3">
        <v>43678</v>
      </c>
      <c r="M59">
        <v>12</v>
      </c>
      <c r="N59" t="s">
        <v>471</v>
      </c>
      <c r="O59" t="s">
        <v>371</v>
      </c>
      <c r="P59" t="s">
        <v>472</v>
      </c>
      <c r="Q59" t="s">
        <v>473</v>
      </c>
      <c r="R59" t="s">
        <v>474</v>
      </c>
      <c r="S59" t="s">
        <v>475</v>
      </c>
      <c r="T59">
        <v>4699.21</v>
      </c>
      <c r="U59">
        <v>5489.65</v>
      </c>
      <c r="V59" t="s">
        <v>476</v>
      </c>
      <c r="W59" t="s">
        <v>52</v>
      </c>
      <c r="X59" t="s">
        <v>477</v>
      </c>
      <c r="Y59" t="s">
        <v>426</v>
      </c>
      <c r="Z59" t="s">
        <v>123</v>
      </c>
      <c r="AA59">
        <v>28</v>
      </c>
      <c r="AB59" t="s">
        <v>56</v>
      </c>
      <c r="AC59" t="s">
        <v>57</v>
      </c>
      <c r="AD59" s="8">
        <v>837427</v>
      </c>
      <c r="AE59" s="8">
        <v>2766783.6</v>
      </c>
      <c r="AF59" s="8">
        <v>7498861.9000000004</v>
      </c>
      <c r="AG59" s="8">
        <v>12670112.199999999</v>
      </c>
      <c r="AH59" s="8">
        <f t="shared" si="2"/>
        <v>2766783.6</v>
      </c>
      <c r="AI59" s="8">
        <f t="shared" si="3"/>
        <v>4732078.3000000007</v>
      </c>
      <c r="AJ59" s="8">
        <f t="shared" si="4"/>
        <v>7938033.8999999985</v>
      </c>
      <c r="AL59" s="10">
        <v>131.35525000000001</v>
      </c>
      <c r="AM59" s="10">
        <v>150.107265625</v>
      </c>
      <c r="AN59" s="10">
        <v>24.66576953125</v>
      </c>
      <c r="AO59" s="10">
        <v>124.13577343750001</v>
      </c>
      <c r="AP59" s="10">
        <v>28.195259765625</v>
      </c>
      <c r="AR59">
        <v>45</v>
      </c>
      <c r="AS59" t="s">
        <v>88</v>
      </c>
      <c r="AT59">
        <v>196.059</v>
      </c>
      <c r="AU59" t="s">
        <v>155</v>
      </c>
      <c r="AV59" t="s">
        <v>43</v>
      </c>
      <c r="AW59" t="s">
        <v>478</v>
      </c>
      <c r="AX59" t="s">
        <v>43</v>
      </c>
    </row>
    <row r="60" spans="1:50" x14ac:dyDescent="0.25">
      <c r="A60" s="2">
        <v>14285</v>
      </c>
      <c r="B60" t="s">
        <v>40</v>
      </c>
      <c r="C60" t="s">
        <v>41</v>
      </c>
      <c r="D60" s="5" t="s">
        <v>42</v>
      </c>
      <c r="E60" t="s">
        <v>44</v>
      </c>
      <c r="F60" t="s">
        <v>43</v>
      </c>
      <c r="G60" s="5" t="s">
        <v>44</v>
      </c>
      <c r="H60" s="3">
        <v>43312.696875000001</v>
      </c>
      <c r="I60" s="3">
        <v>43468.2957523148</v>
      </c>
      <c r="J60" s="3">
        <v>43647</v>
      </c>
      <c r="K60" s="3">
        <v>43678</v>
      </c>
      <c r="M60">
        <v>12</v>
      </c>
      <c r="N60" t="s">
        <v>479</v>
      </c>
      <c r="O60" t="s">
        <v>371</v>
      </c>
      <c r="P60" t="s">
        <v>480</v>
      </c>
      <c r="Q60" t="s">
        <v>481</v>
      </c>
      <c r="R60" t="s">
        <v>482</v>
      </c>
      <c r="S60" t="s">
        <v>483</v>
      </c>
      <c r="T60">
        <v>1171.67</v>
      </c>
      <c r="U60">
        <v>1376.54</v>
      </c>
      <c r="V60" t="s">
        <v>484</v>
      </c>
      <c r="W60" t="s">
        <v>52</v>
      </c>
      <c r="X60" t="s">
        <v>485</v>
      </c>
      <c r="Y60" t="s">
        <v>426</v>
      </c>
      <c r="Z60" t="s">
        <v>123</v>
      </c>
      <c r="AA60">
        <v>7</v>
      </c>
      <c r="AB60" t="s">
        <v>56</v>
      </c>
      <c r="AC60" t="s">
        <v>57</v>
      </c>
      <c r="AD60" s="8">
        <v>837427</v>
      </c>
      <c r="AE60" s="8">
        <v>2775104.64</v>
      </c>
      <c r="AF60" s="8">
        <v>7521414.5599999996</v>
      </c>
      <c r="AG60" s="8">
        <v>12708217.279999999</v>
      </c>
      <c r="AH60" s="8">
        <f t="shared" si="2"/>
        <v>2775104.64</v>
      </c>
      <c r="AI60" s="8">
        <f t="shared" si="3"/>
        <v>4746309.92</v>
      </c>
      <c r="AJ60" s="8">
        <f t="shared" si="4"/>
        <v>7961907.3599999994</v>
      </c>
      <c r="AL60" s="10">
        <v>515.21276562499997</v>
      </c>
      <c r="AM60" s="10">
        <v>268.012865234375</v>
      </c>
      <c r="AN60" s="10">
        <v>54.179699218750002</v>
      </c>
      <c r="AO60" s="10">
        <v>136.69318749999999</v>
      </c>
      <c r="AP60" s="10">
        <v>28.120080078125</v>
      </c>
      <c r="AR60">
        <v>1920</v>
      </c>
      <c r="AS60" t="s">
        <v>88</v>
      </c>
      <c r="AT60">
        <v>196.649</v>
      </c>
      <c r="AU60" t="s">
        <v>155</v>
      </c>
      <c r="AV60" t="s">
        <v>43</v>
      </c>
      <c r="AW60" t="s">
        <v>486</v>
      </c>
      <c r="AX60" t="s">
        <v>43</v>
      </c>
    </row>
    <row r="61" spans="1:50" x14ac:dyDescent="0.25">
      <c r="A61" s="2">
        <v>14243</v>
      </c>
      <c r="B61" t="s">
        <v>40</v>
      </c>
      <c r="C61" t="s">
        <v>41</v>
      </c>
      <c r="D61" s="5" t="s">
        <v>42</v>
      </c>
      <c r="E61" t="s">
        <v>44</v>
      </c>
      <c r="F61" t="s">
        <v>43</v>
      </c>
      <c r="G61" s="5" t="s">
        <v>44</v>
      </c>
      <c r="H61" s="3">
        <v>43312.699374999997</v>
      </c>
      <c r="I61" s="3">
        <v>43468.297222222202</v>
      </c>
      <c r="J61" s="3">
        <v>43647</v>
      </c>
      <c r="K61" s="3">
        <v>43678</v>
      </c>
      <c r="M61">
        <v>12</v>
      </c>
      <c r="N61" t="s">
        <v>487</v>
      </c>
      <c r="O61" t="s">
        <v>279</v>
      </c>
      <c r="P61" t="s">
        <v>488</v>
      </c>
      <c r="Q61" t="s">
        <v>489</v>
      </c>
      <c r="R61" t="s">
        <v>490</v>
      </c>
      <c r="S61" t="s">
        <v>491</v>
      </c>
      <c r="T61">
        <v>4939.75</v>
      </c>
      <c r="U61">
        <v>5770.12</v>
      </c>
      <c r="V61" t="s">
        <v>492</v>
      </c>
      <c r="W61" t="s">
        <v>52</v>
      </c>
      <c r="X61" t="s">
        <v>423</v>
      </c>
      <c r="Y61" t="s">
        <v>493</v>
      </c>
      <c r="Z61" t="s">
        <v>323</v>
      </c>
      <c r="AA61">
        <v>30</v>
      </c>
      <c r="AB61" t="s">
        <v>56</v>
      </c>
      <c r="AC61" t="s">
        <v>57</v>
      </c>
      <c r="AD61" s="8">
        <v>960576</v>
      </c>
      <c r="AE61" s="8">
        <v>3929452</v>
      </c>
      <c r="AF61" s="8">
        <v>9820744</v>
      </c>
      <c r="AG61" s="8">
        <v>16294819</v>
      </c>
      <c r="AH61" s="8">
        <f t="shared" si="2"/>
        <v>3929452</v>
      </c>
      <c r="AI61" s="8">
        <f t="shared" si="3"/>
        <v>5891292</v>
      </c>
      <c r="AJ61" s="8">
        <f t="shared" si="4"/>
        <v>10403527</v>
      </c>
      <c r="AL61" s="10">
        <v>1670.61215625</v>
      </c>
      <c r="AM61" s="10">
        <v>2209.2910703124999</v>
      </c>
      <c r="AN61" s="10">
        <v>2469.6177382812498</v>
      </c>
      <c r="AO61" s="10">
        <v>3270.390849609375</v>
      </c>
      <c r="AP61" s="10">
        <v>4647.2553099999432</v>
      </c>
      <c r="AR61">
        <v>300</v>
      </c>
      <c r="AS61" t="s">
        <v>88</v>
      </c>
      <c r="AT61">
        <v>192.33799999999999</v>
      </c>
      <c r="AU61" t="s">
        <v>155</v>
      </c>
      <c r="AV61" t="s">
        <v>43</v>
      </c>
      <c r="AW61" t="s">
        <v>494</v>
      </c>
      <c r="AX61" t="s">
        <v>43</v>
      </c>
    </row>
    <row r="62" spans="1:50" x14ac:dyDescent="0.25">
      <c r="A62" s="2">
        <v>14244</v>
      </c>
      <c r="B62" t="s">
        <v>40</v>
      </c>
      <c r="C62" t="s">
        <v>41</v>
      </c>
      <c r="D62" s="5" t="s">
        <v>42</v>
      </c>
      <c r="E62" t="s">
        <v>44</v>
      </c>
      <c r="F62" t="s">
        <v>43</v>
      </c>
      <c r="G62" s="5" t="s">
        <v>44</v>
      </c>
      <c r="H62" s="3">
        <v>43312.707349536999</v>
      </c>
      <c r="I62" s="3">
        <v>43468.296805555598</v>
      </c>
      <c r="J62" s="3">
        <v>43647</v>
      </c>
      <c r="K62" s="3">
        <v>43678</v>
      </c>
      <c r="M62">
        <v>12</v>
      </c>
      <c r="N62" t="s">
        <v>495</v>
      </c>
      <c r="O62" t="s">
        <v>279</v>
      </c>
      <c r="P62" t="s">
        <v>496</v>
      </c>
      <c r="Q62" t="s">
        <v>497</v>
      </c>
      <c r="R62" t="s">
        <v>498</v>
      </c>
      <c r="S62" t="s">
        <v>499</v>
      </c>
      <c r="T62">
        <v>3866</v>
      </c>
      <c r="U62">
        <v>4518.13</v>
      </c>
      <c r="V62" t="s">
        <v>500</v>
      </c>
      <c r="W62" t="s">
        <v>52</v>
      </c>
      <c r="X62" t="s">
        <v>501</v>
      </c>
      <c r="Y62" t="s">
        <v>493</v>
      </c>
      <c r="Z62" t="s">
        <v>323</v>
      </c>
      <c r="AA62">
        <v>30</v>
      </c>
      <c r="AB62" t="s">
        <v>56</v>
      </c>
      <c r="AC62" t="s">
        <v>57</v>
      </c>
      <c r="AD62" s="8">
        <v>711266</v>
      </c>
      <c r="AE62" s="8">
        <v>2914194</v>
      </c>
      <c r="AF62" s="8">
        <v>7364552</v>
      </c>
      <c r="AG62" s="8">
        <v>12271241</v>
      </c>
      <c r="AH62" s="8">
        <f t="shared" si="2"/>
        <v>2914194</v>
      </c>
      <c r="AI62" s="8">
        <f t="shared" si="3"/>
        <v>4450358</v>
      </c>
      <c r="AJ62" s="8">
        <f t="shared" si="4"/>
        <v>7820883</v>
      </c>
      <c r="AL62" s="10">
        <v>664.74991406250001</v>
      </c>
      <c r="AM62" s="10">
        <v>828.66257519531246</v>
      </c>
      <c r="AN62" s="10">
        <v>1250.3675458984376</v>
      </c>
      <c r="AO62" s="10">
        <v>2248.1030195312501</v>
      </c>
      <c r="AP62" s="10">
        <v>3433.8528105468749</v>
      </c>
      <c r="AR62">
        <v>2</v>
      </c>
      <c r="AS62" t="s">
        <v>88</v>
      </c>
      <c r="AT62">
        <v>150.60499999999999</v>
      </c>
      <c r="AU62" t="s">
        <v>155</v>
      </c>
      <c r="AV62" t="s">
        <v>43</v>
      </c>
      <c r="AW62" t="s">
        <v>502</v>
      </c>
      <c r="AX62" t="s">
        <v>43</v>
      </c>
    </row>
    <row r="63" spans="1:50" x14ac:dyDescent="0.25">
      <c r="A63" s="2">
        <v>14319</v>
      </c>
      <c r="B63" s="6" t="s">
        <v>77</v>
      </c>
      <c r="C63" t="s">
        <v>41</v>
      </c>
      <c r="D63" s="5" t="s">
        <v>42</v>
      </c>
      <c r="E63" t="s">
        <v>44</v>
      </c>
      <c r="F63" t="s">
        <v>43</v>
      </c>
      <c r="G63" s="5" t="s">
        <v>44</v>
      </c>
      <c r="H63" s="3">
        <v>43312.722812499997</v>
      </c>
      <c r="I63" s="3">
        <v>43312.722812499997</v>
      </c>
      <c r="J63" s="3">
        <v>43466</v>
      </c>
      <c r="K63" s="3">
        <v>43497</v>
      </c>
      <c r="M63">
        <v>6</v>
      </c>
      <c r="N63" t="s">
        <v>503</v>
      </c>
      <c r="O63" t="s">
        <v>196</v>
      </c>
      <c r="P63" t="s">
        <v>504</v>
      </c>
      <c r="Q63" t="s">
        <v>505</v>
      </c>
      <c r="R63" t="s">
        <v>506</v>
      </c>
      <c r="S63" t="s">
        <v>507</v>
      </c>
      <c r="T63">
        <v>199.12</v>
      </c>
      <c r="U63">
        <v>239.26</v>
      </c>
      <c r="V63" t="s">
        <v>508</v>
      </c>
      <c r="W63" t="s">
        <v>329</v>
      </c>
      <c r="X63" t="s">
        <v>175</v>
      </c>
      <c r="Y63" t="s">
        <v>201</v>
      </c>
      <c r="Z63" t="s">
        <v>87</v>
      </c>
      <c r="AA63">
        <v>7</v>
      </c>
      <c r="AB63" t="s">
        <v>56</v>
      </c>
      <c r="AC63" t="s">
        <v>57</v>
      </c>
      <c r="AF63" s="8">
        <v>283044.58</v>
      </c>
      <c r="AH63" s="8">
        <f t="shared" si="2"/>
        <v>0</v>
      </c>
      <c r="AI63" s="8">
        <f t="shared" si="3"/>
        <v>283044.58</v>
      </c>
      <c r="AL63" s="10">
        <v>93.555000000000007</v>
      </c>
      <c r="AM63" s="10">
        <v>83.612229736328132</v>
      </c>
      <c r="AN63" s="10">
        <v>94.9701630859375</v>
      </c>
      <c r="AO63" s="10">
        <v>141.77891357421876</v>
      </c>
      <c r="AP63" s="10">
        <v>490.57429687500002</v>
      </c>
      <c r="AR63">
        <v>0.1</v>
      </c>
      <c r="AS63" t="s">
        <v>234</v>
      </c>
      <c r="AT63">
        <v>34.18</v>
      </c>
      <c r="AU63" t="s">
        <v>509</v>
      </c>
      <c r="AV63" t="s">
        <v>43</v>
      </c>
      <c r="AW63" t="s">
        <v>510</v>
      </c>
      <c r="AX63" t="s">
        <v>43</v>
      </c>
    </row>
    <row r="64" spans="1:50" x14ac:dyDescent="0.25">
      <c r="A64" s="2">
        <v>14261</v>
      </c>
      <c r="B64" s="6" t="s">
        <v>77</v>
      </c>
      <c r="C64" t="s">
        <v>41</v>
      </c>
      <c r="D64" s="5" t="s">
        <v>42</v>
      </c>
      <c r="E64" t="s">
        <v>44</v>
      </c>
      <c r="F64" t="s">
        <v>43</v>
      </c>
      <c r="G64" s="5" t="s">
        <v>44</v>
      </c>
      <c r="H64" s="3">
        <v>43312.8047800926</v>
      </c>
      <c r="I64" s="3">
        <v>43312.8047800926</v>
      </c>
      <c r="J64" s="3">
        <v>43466</v>
      </c>
      <c r="K64" s="3">
        <v>43497</v>
      </c>
      <c r="M64">
        <v>6</v>
      </c>
      <c r="N64" t="s">
        <v>511</v>
      </c>
      <c r="O64" t="s">
        <v>512</v>
      </c>
      <c r="P64" t="s">
        <v>513</v>
      </c>
      <c r="Q64" t="s">
        <v>514</v>
      </c>
      <c r="R64" t="s">
        <v>515</v>
      </c>
      <c r="S64" t="s">
        <v>516</v>
      </c>
      <c r="T64">
        <v>3965</v>
      </c>
      <c r="U64">
        <v>4633.5600000000004</v>
      </c>
      <c r="V64" t="s">
        <v>517</v>
      </c>
      <c r="W64" t="s">
        <v>52</v>
      </c>
      <c r="X64" t="s">
        <v>518</v>
      </c>
      <c r="Y64" t="s">
        <v>519</v>
      </c>
      <c r="Z64" t="s">
        <v>87</v>
      </c>
      <c r="AA64">
        <v>28</v>
      </c>
      <c r="AB64" t="s">
        <v>56</v>
      </c>
      <c r="AC64" t="s">
        <v>57</v>
      </c>
      <c r="AF64" s="8">
        <v>2260392</v>
      </c>
      <c r="AH64" s="8">
        <f t="shared" si="2"/>
        <v>0</v>
      </c>
      <c r="AI64" s="8">
        <f t="shared" si="3"/>
        <v>2260392</v>
      </c>
      <c r="AL64" s="10">
        <v>602.19775000000004</v>
      </c>
      <c r="AM64" s="10">
        <v>490.253046875</v>
      </c>
      <c r="AN64" s="10">
        <v>1130.0272998046876</v>
      </c>
      <c r="AO64" s="10">
        <v>1319.693125</v>
      </c>
      <c r="AP64" s="10">
        <v>1762.594625</v>
      </c>
      <c r="AR64">
        <v>800</v>
      </c>
      <c r="AS64" t="s">
        <v>88</v>
      </c>
      <c r="AT64">
        <v>165.48500000000001</v>
      </c>
      <c r="AU64" t="s">
        <v>155</v>
      </c>
      <c r="AV64" t="s">
        <v>43</v>
      </c>
      <c r="AW64" t="s">
        <v>520</v>
      </c>
      <c r="AX64" t="s">
        <v>43</v>
      </c>
    </row>
    <row r="65" spans="1:50" x14ac:dyDescent="0.25">
      <c r="A65" s="2">
        <v>14406</v>
      </c>
      <c r="B65" t="s">
        <v>40</v>
      </c>
      <c r="C65" t="s">
        <v>41</v>
      </c>
      <c r="D65" s="5" t="s">
        <v>42</v>
      </c>
      <c r="E65" t="s">
        <v>44</v>
      </c>
      <c r="F65" t="s">
        <v>43</v>
      </c>
      <c r="G65" s="5" t="s">
        <v>44</v>
      </c>
      <c r="H65" s="3">
        <v>43329.580856481502</v>
      </c>
      <c r="I65" s="3">
        <v>43329.580856481502</v>
      </c>
      <c r="J65" s="3">
        <v>43497</v>
      </c>
      <c r="K65" s="3">
        <v>43525</v>
      </c>
      <c r="M65">
        <v>6</v>
      </c>
      <c r="N65" t="s">
        <v>336</v>
      </c>
      <c r="O65" t="s">
        <v>279</v>
      </c>
      <c r="P65" t="s">
        <v>337</v>
      </c>
      <c r="Q65" t="s">
        <v>338</v>
      </c>
      <c r="R65" t="s">
        <v>521</v>
      </c>
      <c r="S65" t="s">
        <v>522</v>
      </c>
      <c r="T65">
        <v>6383.43</v>
      </c>
      <c r="U65">
        <v>7453.45</v>
      </c>
      <c r="V65" t="s">
        <v>339</v>
      </c>
      <c r="W65" t="s">
        <v>52</v>
      </c>
      <c r="X65" t="s">
        <v>340</v>
      </c>
      <c r="Y65" t="s">
        <v>341</v>
      </c>
      <c r="Z65" t="s">
        <v>55</v>
      </c>
      <c r="AA65">
        <v>14</v>
      </c>
      <c r="AB65" t="s">
        <v>56</v>
      </c>
      <c r="AC65" t="s">
        <v>57</v>
      </c>
      <c r="AD65" s="8">
        <v>340000</v>
      </c>
      <c r="AE65" s="8">
        <v>957813</v>
      </c>
      <c r="AF65" s="8">
        <v>2379420</v>
      </c>
      <c r="AG65" s="8">
        <v>4096565</v>
      </c>
      <c r="AH65" s="8">
        <f t="shared" si="2"/>
        <v>957813</v>
      </c>
      <c r="AI65" s="8">
        <f t="shared" si="3"/>
        <v>1421607</v>
      </c>
      <c r="AJ65" s="8">
        <f t="shared" si="4"/>
        <v>2674958</v>
      </c>
      <c r="AL65" s="10">
        <v>0</v>
      </c>
      <c r="AM65" s="10">
        <v>0</v>
      </c>
      <c r="AN65" s="10">
        <v>312.78805664062497</v>
      </c>
      <c r="AO65" s="10">
        <v>657.26303125000004</v>
      </c>
      <c r="AP65" s="10">
        <v>1076.80634375</v>
      </c>
      <c r="AR65">
        <v>100</v>
      </c>
      <c r="AS65" t="s">
        <v>88</v>
      </c>
      <c r="AT65">
        <v>532.38900000000001</v>
      </c>
      <c r="AU65" t="s">
        <v>59</v>
      </c>
      <c r="AV65" t="s">
        <v>43</v>
      </c>
      <c r="AW65" t="s">
        <v>523</v>
      </c>
      <c r="AX65" t="s">
        <v>43</v>
      </c>
    </row>
    <row r="66" spans="1:50" x14ac:dyDescent="0.25">
      <c r="A66" s="2">
        <v>14428</v>
      </c>
      <c r="B66" t="s">
        <v>40</v>
      </c>
      <c r="C66" t="s">
        <v>41</v>
      </c>
      <c r="D66" s="5" t="s">
        <v>42</v>
      </c>
      <c r="E66" t="s">
        <v>44</v>
      </c>
      <c r="F66" t="s">
        <v>43</v>
      </c>
      <c r="G66" s="5" t="s">
        <v>44</v>
      </c>
      <c r="H66" s="3">
        <v>43336.575937499998</v>
      </c>
      <c r="I66" s="3">
        <v>43336.575937499998</v>
      </c>
      <c r="J66" s="3">
        <v>43497</v>
      </c>
      <c r="K66" s="3">
        <v>43525</v>
      </c>
      <c r="M66">
        <v>6</v>
      </c>
      <c r="N66" t="s">
        <v>164</v>
      </c>
      <c r="O66" t="s">
        <v>371</v>
      </c>
      <c r="P66" t="s">
        <v>165</v>
      </c>
      <c r="Q66" t="s">
        <v>166</v>
      </c>
      <c r="R66" t="s">
        <v>167</v>
      </c>
      <c r="S66" t="s">
        <v>168</v>
      </c>
      <c r="T66">
        <v>2416.8200000000002</v>
      </c>
      <c r="U66">
        <v>2828.38</v>
      </c>
      <c r="V66" t="s">
        <v>169</v>
      </c>
      <c r="W66" t="s">
        <v>115</v>
      </c>
      <c r="X66" t="s">
        <v>170</v>
      </c>
      <c r="Y66" t="s">
        <v>377</v>
      </c>
      <c r="Z66" t="s">
        <v>123</v>
      </c>
      <c r="AA66">
        <v>44.44</v>
      </c>
      <c r="AB66" t="s">
        <v>56</v>
      </c>
      <c r="AC66" t="s">
        <v>57</v>
      </c>
      <c r="AD66" s="8">
        <v>1113304.5</v>
      </c>
      <c r="AE66" s="8">
        <v>1590435</v>
      </c>
      <c r="AF66" s="8">
        <v>4417875</v>
      </c>
      <c r="AG66" s="8">
        <v>7534485</v>
      </c>
      <c r="AH66" s="8">
        <f t="shared" si="2"/>
        <v>1590435</v>
      </c>
      <c r="AI66" s="8">
        <f t="shared" si="3"/>
        <v>2827440</v>
      </c>
      <c r="AJ66" s="8">
        <f t="shared" si="4"/>
        <v>4707045</v>
      </c>
      <c r="AL66" s="10">
        <v>151.96589843749999</v>
      </c>
      <c r="AM66" s="10">
        <v>65.535880859374998</v>
      </c>
      <c r="AN66" s="10">
        <v>214.76762695312499</v>
      </c>
      <c r="AO66" s="10">
        <v>643.35627734374998</v>
      </c>
      <c r="AP66" s="10">
        <v>750.33947460937497</v>
      </c>
      <c r="AR66">
        <v>3.6</v>
      </c>
      <c r="AS66" t="s">
        <v>171</v>
      </c>
      <c r="AT66">
        <v>63.645000000000003</v>
      </c>
      <c r="AU66" t="s">
        <v>155</v>
      </c>
      <c r="AV66" t="s">
        <v>43</v>
      </c>
      <c r="AW66" t="s">
        <v>524</v>
      </c>
      <c r="AX66" t="s">
        <v>43</v>
      </c>
    </row>
    <row r="67" spans="1:50" x14ac:dyDescent="0.25">
      <c r="A67" s="2">
        <v>14429</v>
      </c>
      <c r="B67" t="s">
        <v>40</v>
      </c>
      <c r="C67" t="s">
        <v>41</v>
      </c>
      <c r="D67" s="5" t="s">
        <v>42</v>
      </c>
      <c r="E67" t="s">
        <v>44</v>
      </c>
      <c r="F67" t="s">
        <v>43</v>
      </c>
      <c r="G67" s="5" t="s">
        <v>44</v>
      </c>
      <c r="H67" s="3">
        <v>43336.577013888898</v>
      </c>
      <c r="I67" s="3">
        <v>43336.577013888898</v>
      </c>
      <c r="J67" s="3">
        <v>43497</v>
      </c>
      <c r="K67" s="3">
        <v>43525</v>
      </c>
      <c r="M67">
        <v>6</v>
      </c>
      <c r="N67" t="s">
        <v>172</v>
      </c>
      <c r="O67" t="s">
        <v>371</v>
      </c>
      <c r="P67" t="s">
        <v>165</v>
      </c>
      <c r="Q67" t="s">
        <v>166</v>
      </c>
      <c r="R67" t="s">
        <v>173</v>
      </c>
      <c r="S67" t="s">
        <v>174</v>
      </c>
      <c r="T67">
        <v>1521.98</v>
      </c>
      <c r="U67">
        <v>1785</v>
      </c>
      <c r="V67" t="s">
        <v>169</v>
      </c>
      <c r="W67" t="s">
        <v>115</v>
      </c>
      <c r="X67" t="s">
        <v>175</v>
      </c>
      <c r="Y67" t="s">
        <v>377</v>
      </c>
      <c r="Z67" t="s">
        <v>123</v>
      </c>
      <c r="AA67">
        <v>27.78</v>
      </c>
      <c r="AB67" t="s">
        <v>56</v>
      </c>
      <c r="AC67" t="s">
        <v>57</v>
      </c>
      <c r="AD67" s="8">
        <v>1113304.5</v>
      </c>
      <c r="AE67" s="8">
        <v>1590435</v>
      </c>
      <c r="AF67" s="8">
        <v>4417875</v>
      </c>
      <c r="AG67" s="8">
        <v>7534485</v>
      </c>
      <c r="AH67" s="8">
        <f t="shared" si="2"/>
        <v>1590435</v>
      </c>
      <c r="AI67" s="8">
        <f t="shared" si="3"/>
        <v>2827440</v>
      </c>
      <c r="AJ67" s="8">
        <f t="shared" si="4"/>
        <v>4707045</v>
      </c>
      <c r="AR67">
        <v>3.6</v>
      </c>
      <c r="AS67" t="s">
        <v>171</v>
      </c>
      <c r="AT67">
        <v>63.645000000000003</v>
      </c>
      <c r="AU67" t="s">
        <v>155</v>
      </c>
      <c r="AV67" t="s">
        <v>43</v>
      </c>
      <c r="AW67" t="s">
        <v>525</v>
      </c>
      <c r="AX67" t="s">
        <v>43</v>
      </c>
    </row>
    <row r="68" spans="1:50" x14ac:dyDescent="0.25">
      <c r="A68" s="2">
        <v>14620</v>
      </c>
      <c r="B68" s="6" t="s">
        <v>77</v>
      </c>
      <c r="C68" t="s">
        <v>41</v>
      </c>
      <c r="D68" s="5" t="s">
        <v>42</v>
      </c>
      <c r="E68" t="s">
        <v>44</v>
      </c>
      <c r="F68" t="s">
        <v>43</v>
      </c>
      <c r="G68" s="5" t="s">
        <v>44</v>
      </c>
      <c r="H68" s="3">
        <v>43371.663553240702</v>
      </c>
      <c r="I68" s="3">
        <v>43371.663553240702</v>
      </c>
      <c r="J68" s="3">
        <v>43525</v>
      </c>
      <c r="K68" s="3">
        <v>43556</v>
      </c>
      <c r="M68">
        <v>6</v>
      </c>
      <c r="N68" t="s">
        <v>526</v>
      </c>
      <c r="O68" t="s">
        <v>527</v>
      </c>
      <c r="P68" t="s">
        <v>528</v>
      </c>
      <c r="Q68" t="s">
        <v>529</v>
      </c>
      <c r="R68" t="s">
        <v>530</v>
      </c>
      <c r="S68" t="s">
        <v>531</v>
      </c>
      <c r="T68">
        <v>884.86</v>
      </c>
      <c r="U68">
        <v>1042.1199999999999</v>
      </c>
      <c r="V68" t="s">
        <v>532</v>
      </c>
      <c r="W68" t="s">
        <v>115</v>
      </c>
      <c r="X68" t="s">
        <v>533</v>
      </c>
      <c r="Y68" t="s">
        <v>534</v>
      </c>
      <c r="Z68" t="s">
        <v>185</v>
      </c>
      <c r="AA68">
        <v>20</v>
      </c>
      <c r="AB68" t="s">
        <v>56</v>
      </c>
      <c r="AC68" t="s">
        <v>57</v>
      </c>
      <c r="AF68" s="8">
        <v>792011</v>
      </c>
      <c r="AH68" s="8">
        <f t="shared" si="2"/>
        <v>0</v>
      </c>
      <c r="AI68" s="8">
        <f t="shared" si="3"/>
        <v>792011</v>
      </c>
      <c r="AL68" s="10">
        <v>0</v>
      </c>
      <c r="AM68" s="10">
        <v>0</v>
      </c>
      <c r="AN68" s="10">
        <v>0</v>
      </c>
      <c r="AO68" s="10">
        <v>24.776080078124998</v>
      </c>
      <c r="AP68" s="10">
        <v>0</v>
      </c>
      <c r="AR68">
        <v>10</v>
      </c>
      <c r="AS68" t="s">
        <v>171</v>
      </c>
      <c r="AT68">
        <v>36.616999999999997</v>
      </c>
      <c r="AU68" t="s">
        <v>155</v>
      </c>
      <c r="AV68" t="s">
        <v>43</v>
      </c>
      <c r="AW68" t="s">
        <v>535</v>
      </c>
      <c r="AX68" t="s">
        <v>43</v>
      </c>
    </row>
    <row r="69" spans="1:50" x14ac:dyDescent="0.25">
      <c r="A69" s="2">
        <v>14829</v>
      </c>
      <c r="B69" s="6" t="s">
        <v>77</v>
      </c>
      <c r="C69" t="s">
        <v>41</v>
      </c>
      <c r="D69" s="5" t="s">
        <v>42</v>
      </c>
      <c r="E69" t="s">
        <v>44</v>
      </c>
      <c r="F69" t="s">
        <v>43</v>
      </c>
      <c r="G69" s="5" t="s">
        <v>44</v>
      </c>
      <c r="H69" s="3">
        <v>43402.426261574103</v>
      </c>
      <c r="I69" s="3">
        <v>43402.426261574103</v>
      </c>
      <c r="J69" s="3">
        <v>43556</v>
      </c>
      <c r="K69" s="3">
        <v>43586</v>
      </c>
      <c r="M69">
        <v>6</v>
      </c>
      <c r="N69" t="s">
        <v>330</v>
      </c>
      <c r="O69" t="s">
        <v>536</v>
      </c>
      <c r="P69" t="s">
        <v>331</v>
      </c>
      <c r="Q69" t="s">
        <v>332</v>
      </c>
      <c r="R69" t="s">
        <v>333</v>
      </c>
      <c r="S69" t="s">
        <v>334</v>
      </c>
      <c r="T69">
        <v>1900</v>
      </c>
      <c r="U69">
        <v>2225.77</v>
      </c>
      <c r="V69" t="s">
        <v>335</v>
      </c>
      <c r="W69" t="s">
        <v>52</v>
      </c>
      <c r="X69" t="s">
        <v>537</v>
      </c>
      <c r="Y69" t="s">
        <v>538</v>
      </c>
      <c r="Z69" t="s">
        <v>323</v>
      </c>
      <c r="AA69">
        <v>25</v>
      </c>
      <c r="AB69" t="s">
        <v>56</v>
      </c>
      <c r="AC69" t="s">
        <v>57</v>
      </c>
      <c r="AF69" s="8">
        <v>194977.44</v>
      </c>
      <c r="AH69" s="8">
        <f t="shared" si="2"/>
        <v>0</v>
      </c>
      <c r="AI69" s="8">
        <f t="shared" si="3"/>
        <v>194977.44</v>
      </c>
      <c r="AL69" s="10">
        <v>50.22576171875</v>
      </c>
      <c r="AM69" s="10">
        <v>40.31033984375</v>
      </c>
      <c r="AN69" s="10">
        <v>49.517238281250002</v>
      </c>
      <c r="AO69" s="10">
        <v>41.790539062500002</v>
      </c>
      <c r="AP69" s="10">
        <v>0</v>
      </c>
      <c r="AR69">
        <v>40</v>
      </c>
      <c r="AS69" t="s">
        <v>88</v>
      </c>
      <c r="AT69">
        <v>89.031000000000006</v>
      </c>
      <c r="AU69" t="s">
        <v>138</v>
      </c>
      <c r="AV69" t="s">
        <v>43</v>
      </c>
      <c r="AW69" t="s">
        <v>539</v>
      </c>
      <c r="AX69" t="s">
        <v>43</v>
      </c>
    </row>
    <row r="70" spans="1:50" x14ac:dyDescent="0.25">
      <c r="A70" s="2">
        <v>14798</v>
      </c>
      <c r="B70" s="6" t="s">
        <v>77</v>
      </c>
      <c r="C70" t="s">
        <v>41</v>
      </c>
      <c r="D70" s="5" t="s">
        <v>42</v>
      </c>
      <c r="E70" t="s">
        <v>44</v>
      </c>
      <c r="F70" t="s">
        <v>43</v>
      </c>
      <c r="G70" s="5" t="s">
        <v>44</v>
      </c>
      <c r="H70" s="3">
        <v>43404.511608796303</v>
      </c>
      <c r="I70" s="3">
        <v>43404.511608796303</v>
      </c>
      <c r="J70" s="3">
        <v>43556</v>
      </c>
      <c r="K70" s="3">
        <v>43586</v>
      </c>
      <c r="M70">
        <v>6</v>
      </c>
      <c r="N70" t="s">
        <v>540</v>
      </c>
      <c r="O70" t="s">
        <v>541</v>
      </c>
      <c r="P70" t="s">
        <v>542</v>
      </c>
      <c r="Q70" t="s">
        <v>543</v>
      </c>
      <c r="R70" t="s">
        <v>544</v>
      </c>
      <c r="S70" t="s">
        <v>545</v>
      </c>
      <c r="T70">
        <v>2246.0500000000002</v>
      </c>
      <c r="U70">
        <v>2629.26</v>
      </c>
      <c r="V70" t="s">
        <v>546</v>
      </c>
      <c r="W70" t="s">
        <v>115</v>
      </c>
      <c r="X70" t="s">
        <v>57</v>
      </c>
      <c r="Y70" t="s">
        <v>547</v>
      </c>
      <c r="Z70" t="s">
        <v>185</v>
      </c>
      <c r="AA70">
        <v>2.06</v>
      </c>
      <c r="AB70" t="s">
        <v>56</v>
      </c>
      <c r="AC70" t="s">
        <v>57</v>
      </c>
      <c r="AF70" s="8">
        <v>1793155.32</v>
      </c>
      <c r="AH70" s="8">
        <f t="shared" si="2"/>
        <v>0</v>
      </c>
      <c r="AI70" s="8">
        <f t="shared" si="3"/>
        <v>1793155.32</v>
      </c>
      <c r="AL70" s="10">
        <v>0</v>
      </c>
      <c r="AM70" s="10">
        <v>0</v>
      </c>
      <c r="AN70" s="10">
        <v>229.50192187499999</v>
      </c>
      <c r="AO70" s="10">
        <v>298.65331250000003</v>
      </c>
      <c r="AP70" s="10">
        <v>190.13607812500001</v>
      </c>
      <c r="AR70">
        <v>18.7</v>
      </c>
      <c r="AS70" t="s">
        <v>548</v>
      </c>
      <c r="AT70">
        <v>1276.338</v>
      </c>
      <c r="AU70" t="s">
        <v>59</v>
      </c>
      <c r="AV70" t="s">
        <v>43</v>
      </c>
      <c r="AW70" t="s">
        <v>549</v>
      </c>
      <c r="AX70" t="s">
        <v>43</v>
      </c>
    </row>
    <row r="71" spans="1:50" x14ac:dyDescent="0.25">
      <c r="A71" s="2">
        <v>14910</v>
      </c>
      <c r="B71" s="6" t="s">
        <v>77</v>
      </c>
      <c r="C71" t="s">
        <v>41</v>
      </c>
      <c r="D71" s="5" t="s">
        <v>42</v>
      </c>
      <c r="E71" t="s">
        <v>44</v>
      </c>
      <c r="F71" t="s">
        <v>43</v>
      </c>
      <c r="G71" s="5" t="s">
        <v>44</v>
      </c>
      <c r="H71" s="3">
        <v>43416.508761574099</v>
      </c>
      <c r="I71" s="3">
        <v>43416.508761574099</v>
      </c>
      <c r="J71" s="3">
        <v>43586</v>
      </c>
      <c r="K71" s="3">
        <v>43617</v>
      </c>
      <c r="M71">
        <v>6</v>
      </c>
      <c r="N71" t="s">
        <v>550</v>
      </c>
      <c r="O71" t="s">
        <v>551</v>
      </c>
      <c r="P71" t="s">
        <v>552</v>
      </c>
      <c r="Q71" t="s">
        <v>553</v>
      </c>
      <c r="R71" t="s">
        <v>554</v>
      </c>
      <c r="S71" t="s">
        <v>555</v>
      </c>
      <c r="T71">
        <v>3373.69</v>
      </c>
      <c r="U71">
        <v>3944.09</v>
      </c>
      <c r="V71" t="s">
        <v>556</v>
      </c>
      <c r="W71" t="s">
        <v>115</v>
      </c>
      <c r="X71" t="s">
        <v>280</v>
      </c>
      <c r="Y71" t="s">
        <v>557</v>
      </c>
      <c r="Z71" t="s">
        <v>185</v>
      </c>
      <c r="AA71">
        <v>1</v>
      </c>
      <c r="AB71" t="s">
        <v>56</v>
      </c>
      <c r="AC71" t="s">
        <v>57</v>
      </c>
      <c r="AF71" s="8">
        <v>1128597.3400000001</v>
      </c>
      <c r="AH71" s="8">
        <f t="shared" ref="AH71:AH78" si="5">AE71</f>
        <v>0</v>
      </c>
      <c r="AI71" s="8">
        <f t="shared" ref="AI71:AI78" si="6">AF71-AE71</f>
        <v>1128597.3400000001</v>
      </c>
      <c r="AL71" s="10">
        <v>0</v>
      </c>
      <c r="AM71" s="10">
        <v>0</v>
      </c>
      <c r="AN71" s="10">
        <v>0</v>
      </c>
      <c r="AO71" s="10">
        <v>0</v>
      </c>
      <c r="AP71" s="10">
        <v>478.1151015625</v>
      </c>
      <c r="AR71">
        <v>10</v>
      </c>
      <c r="AS71" t="s">
        <v>88</v>
      </c>
      <c r="AT71">
        <v>3947.1529999999998</v>
      </c>
      <c r="AU71" t="s">
        <v>558</v>
      </c>
      <c r="AV71" t="s">
        <v>44</v>
      </c>
      <c r="AW71" t="s">
        <v>559</v>
      </c>
      <c r="AX71" t="s">
        <v>44</v>
      </c>
    </row>
    <row r="72" spans="1:50" x14ac:dyDescent="0.25">
      <c r="A72" s="2">
        <v>14911</v>
      </c>
      <c r="B72" s="6" t="s">
        <v>77</v>
      </c>
      <c r="C72" t="s">
        <v>41</v>
      </c>
      <c r="D72" s="5" t="s">
        <v>42</v>
      </c>
      <c r="E72" t="s">
        <v>44</v>
      </c>
      <c r="F72" t="s">
        <v>43</v>
      </c>
      <c r="G72" s="5" t="s">
        <v>44</v>
      </c>
      <c r="H72" s="3">
        <v>43416.515300925901</v>
      </c>
      <c r="I72" s="3">
        <v>43416.515300925901</v>
      </c>
      <c r="J72" s="3">
        <v>43586</v>
      </c>
      <c r="K72" s="3">
        <v>43617</v>
      </c>
      <c r="M72">
        <v>6</v>
      </c>
      <c r="N72" t="s">
        <v>560</v>
      </c>
      <c r="O72" t="s">
        <v>551</v>
      </c>
      <c r="P72" t="s">
        <v>552</v>
      </c>
      <c r="Q72" t="s">
        <v>553</v>
      </c>
      <c r="R72" t="s">
        <v>561</v>
      </c>
      <c r="S72" t="s">
        <v>562</v>
      </c>
      <c r="T72">
        <v>6760.1</v>
      </c>
      <c r="U72">
        <v>7892.65</v>
      </c>
      <c r="V72" t="s">
        <v>556</v>
      </c>
      <c r="W72" t="s">
        <v>115</v>
      </c>
      <c r="X72" t="s">
        <v>477</v>
      </c>
      <c r="Y72" t="s">
        <v>557</v>
      </c>
      <c r="Z72" t="s">
        <v>185</v>
      </c>
      <c r="AA72">
        <v>2</v>
      </c>
      <c r="AB72" t="s">
        <v>56</v>
      </c>
      <c r="AC72" t="s">
        <v>57</v>
      </c>
      <c r="AF72" s="8">
        <v>1128597.3400000001</v>
      </c>
      <c r="AH72" s="8">
        <f t="shared" si="5"/>
        <v>0</v>
      </c>
      <c r="AI72" s="8">
        <f t="shared" si="6"/>
        <v>1128597.3400000001</v>
      </c>
      <c r="AR72">
        <v>10</v>
      </c>
      <c r="AS72" t="s">
        <v>88</v>
      </c>
      <c r="AT72">
        <v>3947.1529999999998</v>
      </c>
      <c r="AU72" t="s">
        <v>558</v>
      </c>
      <c r="AV72" t="s">
        <v>44</v>
      </c>
      <c r="AW72" t="s">
        <v>563</v>
      </c>
      <c r="AX72" t="s">
        <v>44</v>
      </c>
    </row>
    <row r="73" spans="1:50" x14ac:dyDescent="0.25">
      <c r="A73" s="2">
        <v>14912</v>
      </c>
      <c r="B73" s="6" t="s">
        <v>77</v>
      </c>
      <c r="C73" t="s">
        <v>41</v>
      </c>
      <c r="D73" s="5" t="s">
        <v>42</v>
      </c>
      <c r="E73" t="s">
        <v>44</v>
      </c>
      <c r="F73" t="s">
        <v>43</v>
      </c>
      <c r="G73" s="5" t="s">
        <v>44</v>
      </c>
      <c r="H73" s="3">
        <v>43416.519745370402</v>
      </c>
      <c r="I73" s="3">
        <v>43416.519745370402</v>
      </c>
      <c r="J73" s="3">
        <v>43586</v>
      </c>
      <c r="K73" s="3">
        <v>43617</v>
      </c>
      <c r="M73">
        <v>6</v>
      </c>
      <c r="N73" t="s">
        <v>564</v>
      </c>
      <c r="O73" t="s">
        <v>551</v>
      </c>
      <c r="P73" t="s">
        <v>552</v>
      </c>
      <c r="Q73" t="s">
        <v>553</v>
      </c>
      <c r="R73" t="s">
        <v>565</v>
      </c>
      <c r="S73" t="s">
        <v>424</v>
      </c>
      <c r="T73">
        <v>10146.73</v>
      </c>
      <c r="U73">
        <v>11841.46</v>
      </c>
      <c r="V73" t="s">
        <v>566</v>
      </c>
      <c r="W73" t="s">
        <v>115</v>
      </c>
      <c r="X73" t="s">
        <v>425</v>
      </c>
      <c r="Y73" t="s">
        <v>557</v>
      </c>
      <c r="Z73" t="s">
        <v>185</v>
      </c>
      <c r="AA73">
        <v>3</v>
      </c>
      <c r="AB73" t="s">
        <v>56</v>
      </c>
      <c r="AC73" t="s">
        <v>57</v>
      </c>
      <c r="AF73" s="8">
        <v>1128597.3400000001</v>
      </c>
      <c r="AH73" s="8">
        <f t="shared" si="5"/>
        <v>0</v>
      </c>
      <c r="AI73" s="8">
        <f t="shared" si="6"/>
        <v>1128597.3400000001</v>
      </c>
      <c r="AR73">
        <v>10</v>
      </c>
      <c r="AS73" t="s">
        <v>88</v>
      </c>
      <c r="AT73">
        <v>3947.1529999999998</v>
      </c>
      <c r="AU73" t="s">
        <v>558</v>
      </c>
      <c r="AV73" t="s">
        <v>44</v>
      </c>
      <c r="AW73" t="s">
        <v>563</v>
      </c>
      <c r="AX73" t="s">
        <v>44</v>
      </c>
    </row>
    <row r="74" spans="1:50" x14ac:dyDescent="0.25">
      <c r="A74" s="2">
        <v>15051</v>
      </c>
      <c r="B74" s="6" t="s">
        <v>77</v>
      </c>
      <c r="C74" t="s">
        <v>41</v>
      </c>
      <c r="D74" s="5" t="s">
        <v>42</v>
      </c>
      <c r="E74" t="s">
        <v>43</v>
      </c>
      <c r="F74" t="s">
        <v>43</v>
      </c>
      <c r="G74" s="5" t="s">
        <v>44</v>
      </c>
      <c r="H74" s="3">
        <v>43434.5389236111</v>
      </c>
      <c r="I74" s="3">
        <v>43538.618993055599</v>
      </c>
      <c r="J74" s="3">
        <v>43709</v>
      </c>
      <c r="K74" s="3">
        <v>43739</v>
      </c>
      <c r="M74">
        <v>10</v>
      </c>
      <c r="N74" t="s">
        <v>567</v>
      </c>
      <c r="O74" t="s">
        <v>568</v>
      </c>
      <c r="P74" t="s">
        <v>569</v>
      </c>
      <c r="Q74" t="s">
        <v>570</v>
      </c>
      <c r="R74" t="s">
        <v>571</v>
      </c>
      <c r="S74" t="s">
        <v>572</v>
      </c>
      <c r="T74">
        <v>14504.88</v>
      </c>
      <c r="U74">
        <v>16923.060000000001</v>
      </c>
      <c r="V74" t="s">
        <v>573</v>
      </c>
      <c r="W74" t="s">
        <v>52</v>
      </c>
      <c r="X74" t="s">
        <v>574</v>
      </c>
      <c r="Y74" t="s">
        <v>575</v>
      </c>
      <c r="Z74" t="s">
        <v>55</v>
      </c>
      <c r="AA74">
        <v>28</v>
      </c>
      <c r="AB74" t="s">
        <v>56</v>
      </c>
      <c r="AC74" t="s">
        <v>57</v>
      </c>
      <c r="AF74" s="8">
        <v>1306135.3700000001</v>
      </c>
      <c r="AH74" s="8">
        <f t="shared" si="5"/>
        <v>0</v>
      </c>
      <c r="AI74" s="8">
        <f t="shared" si="6"/>
        <v>1306135.3700000001</v>
      </c>
      <c r="AL74" s="8">
        <v>0</v>
      </c>
      <c r="AR74">
        <v>61.5</v>
      </c>
      <c r="AS74" t="s">
        <v>88</v>
      </c>
      <c r="AT74">
        <v>604.39499999999998</v>
      </c>
      <c r="AU74" t="s">
        <v>576</v>
      </c>
      <c r="AV74" t="s">
        <v>43</v>
      </c>
      <c r="AW74" t="s">
        <v>577</v>
      </c>
      <c r="AX74" t="s">
        <v>43</v>
      </c>
    </row>
    <row r="75" spans="1:50" x14ac:dyDescent="0.25">
      <c r="A75" s="2">
        <v>15035</v>
      </c>
      <c r="B75" t="s">
        <v>40</v>
      </c>
      <c r="C75" t="s">
        <v>41</v>
      </c>
      <c r="D75" s="5" t="s">
        <v>42</v>
      </c>
      <c r="E75" t="s">
        <v>44</v>
      </c>
      <c r="F75" t="s">
        <v>43</v>
      </c>
      <c r="G75" s="5" t="s">
        <v>44</v>
      </c>
      <c r="H75" s="3">
        <v>43434.547152777799</v>
      </c>
      <c r="I75" s="3">
        <v>43434.547152777799</v>
      </c>
      <c r="J75" s="3">
        <v>43586</v>
      </c>
      <c r="K75" s="3">
        <v>43617</v>
      </c>
      <c r="M75">
        <v>6</v>
      </c>
      <c r="N75" t="s">
        <v>189</v>
      </c>
      <c r="O75" t="s">
        <v>371</v>
      </c>
      <c r="P75" t="s">
        <v>190</v>
      </c>
      <c r="Q75" t="s">
        <v>191</v>
      </c>
      <c r="R75" t="s">
        <v>192</v>
      </c>
      <c r="S75" t="s">
        <v>193</v>
      </c>
      <c r="T75">
        <v>4529.38</v>
      </c>
      <c r="U75">
        <v>5291.63</v>
      </c>
      <c r="V75" t="s">
        <v>194</v>
      </c>
      <c r="W75" t="s">
        <v>52</v>
      </c>
      <c r="X75" t="s">
        <v>578</v>
      </c>
      <c r="Y75" t="s">
        <v>377</v>
      </c>
      <c r="Z75" t="s">
        <v>123</v>
      </c>
      <c r="AA75">
        <v>28</v>
      </c>
      <c r="AB75" t="s">
        <v>56</v>
      </c>
      <c r="AC75" t="s">
        <v>57</v>
      </c>
      <c r="AD75" s="8">
        <v>582079</v>
      </c>
      <c r="AE75" s="8">
        <v>582079</v>
      </c>
      <c r="AF75" s="8">
        <v>2412983</v>
      </c>
      <c r="AG75" s="8">
        <v>5540337</v>
      </c>
      <c r="AH75" s="8">
        <f t="shared" si="5"/>
        <v>582079</v>
      </c>
      <c r="AI75" s="8">
        <f t="shared" si="6"/>
        <v>1830904</v>
      </c>
      <c r="AJ75" s="8">
        <f t="shared" ref="AJ75:AJ78" si="7">AG75-AI75</f>
        <v>3709433</v>
      </c>
      <c r="AL75" s="10">
        <v>0</v>
      </c>
      <c r="AM75" s="10">
        <v>0</v>
      </c>
      <c r="AN75" s="10">
        <v>36.2350390625</v>
      </c>
      <c r="AO75" s="10">
        <v>57.106761718750001</v>
      </c>
      <c r="AP75" s="10">
        <v>13.0814404296875</v>
      </c>
      <c r="AR75">
        <v>1200</v>
      </c>
      <c r="AS75" t="s">
        <v>88</v>
      </c>
      <c r="AT75">
        <v>188.98699999999999</v>
      </c>
      <c r="AU75" t="s">
        <v>155</v>
      </c>
      <c r="AV75" t="s">
        <v>43</v>
      </c>
      <c r="AW75" t="s">
        <v>579</v>
      </c>
      <c r="AX75" t="s">
        <v>43</v>
      </c>
    </row>
    <row r="76" spans="1:50" x14ac:dyDescent="0.25">
      <c r="A76" s="2">
        <v>15219</v>
      </c>
      <c r="B76" t="s">
        <v>40</v>
      </c>
      <c r="C76" t="s">
        <v>41</v>
      </c>
      <c r="D76" s="5" t="s">
        <v>42</v>
      </c>
      <c r="E76" t="s">
        <v>44</v>
      </c>
      <c r="F76" t="s">
        <v>43</v>
      </c>
      <c r="G76" s="5" t="s">
        <v>44</v>
      </c>
      <c r="H76" s="3">
        <v>43452.8827199074</v>
      </c>
      <c r="I76" s="3">
        <v>43452.8827199074</v>
      </c>
      <c r="J76" s="3">
        <v>43617</v>
      </c>
      <c r="K76" s="3">
        <v>43647</v>
      </c>
      <c r="M76">
        <v>6</v>
      </c>
      <c r="N76" t="s">
        <v>580</v>
      </c>
      <c r="O76" t="s">
        <v>581</v>
      </c>
      <c r="P76" t="s">
        <v>582</v>
      </c>
      <c r="Q76" t="s">
        <v>583</v>
      </c>
      <c r="R76" t="s">
        <v>584</v>
      </c>
      <c r="S76" t="s">
        <v>585</v>
      </c>
      <c r="T76">
        <v>2626.29</v>
      </c>
      <c r="U76">
        <v>3072.62</v>
      </c>
      <c r="V76" t="s">
        <v>586</v>
      </c>
      <c r="W76" t="s">
        <v>52</v>
      </c>
      <c r="X76" t="s">
        <v>587</v>
      </c>
      <c r="Y76" t="s">
        <v>350</v>
      </c>
      <c r="Z76" t="s">
        <v>188</v>
      </c>
      <c r="AA76">
        <v>14</v>
      </c>
      <c r="AB76" t="s">
        <v>56</v>
      </c>
      <c r="AC76" t="s">
        <v>57</v>
      </c>
      <c r="AD76" s="8">
        <v>830500</v>
      </c>
      <c r="AE76" s="8">
        <v>2491716.5</v>
      </c>
      <c r="AF76" s="8">
        <v>7254702.7300000004</v>
      </c>
      <c r="AG76" s="8">
        <v>12218095.109999999</v>
      </c>
      <c r="AH76" s="8">
        <f t="shared" si="5"/>
        <v>2491716.5</v>
      </c>
      <c r="AI76" s="8">
        <f t="shared" si="6"/>
        <v>4762986.2300000004</v>
      </c>
      <c r="AJ76" s="8">
        <f t="shared" si="7"/>
        <v>7455108.879999999</v>
      </c>
      <c r="AL76" s="10">
        <v>0</v>
      </c>
      <c r="AM76" s="10">
        <v>0</v>
      </c>
      <c r="AN76" s="10">
        <v>0</v>
      </c>
      <c r="AO76" s="10">
        <v>302.13331249999999</v>
      </c>
      <c r="AP76" s="10">
        <v>691.32081249999999</v>
      </c>
      <c r="AR76">
        <v>90</v>
      </c>
      <c r="AS76" t="s">
        <v>88</v>
      </c>
      <c r="AT76">
        <v>219.47300000000001</v>
      </c>
      <c r="AU76" t="s">
        <v>155</v>
      </c>
      <c r="AV76" t="s">
        <v>43</v>
      </c>
      <c r="AW76" t="s">
        <v>588</v>
      </c>
      <c r="AX76" t="s">
        <v>43</v>
      </c>
    </row>
    <row r="77" spans="1:50" x14ac:dyDescent="0.25">
      <c r="A77" s="2">
        <v>15218</v>
      </c>
      <c r="B77" t="s">
        <v>40</v>
      </c>
      <c r="C77" t="s">
        <v>41</v>
      </c>
      <c r="D77" s="5" t="s">
        <v>42</v>
      </c>
      <c r="E77" t="s">
        <v>44</v>
      </c>
      <c r="F77" t="s">
        <v>43</v>
      </c>
      <c r="G77" s="5" t="s">
        <v>44</v>
      </c>
      <c r="H77" s="3">
        <v>43452.882881944402</v>
      </c>
      <c r="I77" s="3">
        <v>43452.882881944402</v>
      </c>
      <c r="J77" s="3">
        <v>43617</v>
      </c>
      <c r="K77" s="3">
        <v>43647</v>
      </c>
      <c r="M77">
        <v>6</v>
      </c>
      <c r="N77" t="s">
        <v>589</v>
      </c>
      <c r="O77" t="s">
        <v>590</v>
      </c>
      <c r="P77" t="s">
        <v>591</v>
      </c>
      <c r="Q77" t="s">
        <v>592</v>
      </c>
      <c r="R77" t="s">
        <v>593</v>
      </c>
      <c r="S77" t="s">
        <v>594</v>
      </c>
      <c r="T77">
        <v>1395.28</v>
      </c>
      <c r="U77">
        <v>1637.27</v>
      </c>
      <c r="V77" t="s">
        <v>595</v>
      </c>
      <c r="W77" t="s">
        <v>52</v>
      </c>
      <c r="X77" t="s">
        <v>596</v>
      </c>
      <c r="Y77" t="s">
        <v>350</v>
      </c>
      <c r="Z77" t="s">
        <v>188</v>
      </c>
      <c r="AA77">
        <v>7</v>
      </c>
      <c r="AB77" t="s">
        <v>56</v>
      </c>
      <c r="AC77" t="s">
        <v>57</v>
      </c>
      <c r="AD77" s="8">
        <v>796638</v>
      </c>
      <c r="AE77" s="8">
        <v>2389915.71</v>
      </c>
      <c r="AF77" s="8">
        <v>6958306.8700000001</v>
      </c>
      <c r="AG77" s="8">
        <v>11718916.439999999</v>
      </c>
      <c r="AH77" s="8">
        <f t="shared" si="5"/>
        <v>2389915.71</v>
      </c>
      <c r="AI77" s="8">
        <f t="shared" si="6"/>
        <v>4568391.16</v>
      </c>
      <c r="AJ77" s="8">
        <f t="shared" si="7"/>
        <v>7150525.2799999993</v>
      </c>
      <c r="AL77" s="10">
        <v>0</v>
      </c>
      <c r="AM77" s="10">
        <v>0</v>
      </c>
      <c r="AN77" s="10">
        <v>0</v>
      </c>
      <c r="AO77" s="10">
        <v>338.13615252685548</v>
      </c>
      <c r="AP77" s="10">
        <v>744.9220974731445</v>
      </c>
      <c r="AR77">
        <v>450</v>
      </c>
      <c r="AS77" t="s">
        <v>88</v>
      </c>
      <c r="AT77">
        <v>233.89599999999999</v>
      </c>
      <c r="AU77" t="s">
        <v>155</v>
      </c>
      <c r="AV77" t="s">
        <v>43</v>
      </c>
      <c r="AW77" t="s">
        <v>597</v>
      </c>
      <c r="AX77" t="s">
        <v>43</v>
      </c>
    </row>
    <row r="78" spans="1:50" x14ac:dyDescent="0.25">
      <c r="A78" s="2">
        <v>15217</v>
      </c>
      <c r="B78" t="s">
        <v>40</v>
      </c>
      <c r="C78" t="s">
        <v>41</v>
      </c>
      <c r="D78" s="5" t="s">
        <v>42</v>
      </c>
      <c r="E78" t="s">
        <v>44</v>
      </c>
      <c r="F78" t="s">
        <v>43</v>
      </c>
      <c r="G78" s="5" t="s">
        <v>44</v>
      </c>
      <c r="H78" s="3">
        <v>43452.883090277799</v>
      </c>
      <c r="I78" s="3">
        <v>43452.883090277799</v>
      </c>
      <c r="J78" s="3">
        <v>43617</v>
      </c>
      <c r="K78" s="3">
        <v>43647</v>
      </c>
      <c r="M78">
        <v>6</v>
      </c>
      <c r="N78" t="s">
        <v>598</v>
      </c>
      <c r="O78" t="s">
        <v>590</v>
      </c>
      <c r="P78" t="s">
        <v>591</v>
      </c>
      <c r="Q78" t="s">
        <v>592</v>
      </c>
      <c r="R78" t="s">
        <v>599</v>
      </c>
      <c r="S78" t="s">
        <v>600</v>
      </c>
      <c r="T78">
        <v>700.3</v>
      </c>
      <c r="U78">
        <v>826.92</v>
      </c>
      <c r="V78" t="s">
        <v>595</v>
      </c>
      <c r="W78" t="s">
        <v>52</v>
      </c>
      <c r="X78" t="s">
        <v>601</v>
      </c>
      <c r="Y78" t="s">
        <v>350</v>
      </c>
      <c r="Z78" t="s">
        <v>188</v>
      </c>
      <c r="AA78">
        <v>3.1110000000000002</v>
      </c>
      <c r="AB78" t="s">
        <v>56</v>
      </c>
      <c r="AC78" t="s">
        <v>57</v>
      </c>
      <c r="AD78" s="8">
        <v>44705</v>
      </c>
      <c r="AE78" s="8">
        <v>134116.82999999999</v>
      </c>
      <c r="AF78" s="8">
        <v>390484.91</v>
      </c>
      <c r="AG78" s="8">
        <v>657639.88</v>
      </c>
      <c r="AH78" s="8">
        <f t="shared" si="5"/>
        <v>134116.82999999999</v>
      </c>
      <c r="AI78" s="8">
        <f t="shared" si="6"/>
        <v>256368.08</v>
      </c>
      <c r="AJ78" s="8">
        <f t="shared" si="7"/>
        <v>401271.80000000005</v>
      </c>
      <c r="AR78">
        <v>450</v>
      </c>
      <c r="AS78" t="s">
        <v>88</v>
      </c>
      <c r="AT78">
        <v>233.89599999999999</v>
      </c>
      <c r="AU78" t="s">
        <v>155</v>
      </c>
      <c r="AV78" t="s">
        <v>43</v>
      </c>
      <c r="AW78" t="s">
        <v>597</v>
      </c>
      <c r="AX78" t="s">
        <v>43</v>
      </c>
    </row>
  </sheetData>
  <autoFilter ref="A1:AX78"/>
  <hyperlinks>
    <hyperlink ref="A6" r:id="rId1" display="http://kategorizacia.mzsr.sk/Lieky/Common/Details/12755"/>
    <hyperlink ref="A7" r:id="rId2" display="http://kategorizacia.mzsr.sk/Lieky/Common/Details/12756"/>
    <hyperlink ref="A8" r:id="rId3" display="http://kategorizacia.mzsr.sk/Lieky/Common/Details/12757"/>
    <hyperlink ref="A9" r:id="rId4" display="http://kategorizacia.mzsr.sk/Lieky/Common/Details/12758"/>
    <hyperlink ref="A10" r:id="rId5" display="http://kategorizacia.mzsr.sk/Lieky/Common/Details/12759"/>
    <hyperlink ref="A11" r:id="rId6" display="http://kategorizacia.mzsr.sk/Lieky/Common/Details/12866"/>
    <hyperlink ref="A12" r:id="rId7" display="http://kategorizacia.mzsr.sk/Lieky/Common/Details/12868"/>
    <hyperlink ref="A13" r:id="rId8" display="http://kategorizacia.mzsr.sk/Lieky/Common/Details/12869"/>
    <hyperlink ref="A14" r:id="rId9" display="http://kategorizacia.mzsr.sk/Lieky/Common/Details/12870"/>
    <hyperlink ref="A15" r:id="rId10" display="http://kategorizacia.mzsr.sk/Lieky/Common/Details/12871"/>
    <hyperlink ref="A16" r:id="rId11" display="http://kategorizacia.mzsr.sk/Lieky/Common/Details/12850"/>
    <hyperlink ref="A17" r:id="rId12" display="http://kategorizacia.mzsr.sk/Lieky/Common/Details/12920"/>
    <hyperlink ref="A18" r:id="rId13" display="http://kategorizacia.mzsr.sk/Lieky/Common/Details/12754"/>
    <hyperlink ref="A19" r:id="rId14" display="http://kategorizacia.mzsr.sk/Lieky/Common/Details/12814"/>
    <hyperlink ref="A20" r:id="rId15" display="http://kategorizacia.mzsr.sk/Lieky/Common/Details/12805"/>
    <hyperlink ref="A21" r:id="rId16" display="http://kategorizacia.mzsr.sk/Lieky/Common/Details/13013"/>
    <hyperlink ref="A22" r:id="rId17" display="http://kategorizacia.mzsr.sk/Lieky/Common/Details/13014"/>
    <hyperlink ref="A23" r:id="rId18" display="http://kategorizacia.mzsr.sk/Lieky/Common/Details/13015"/>
    <hyperlink ref="A24" r:id="rId19" display="http://kategorizacia.mzsr.sk/Lieky/Common/Details/13016"/>
    <hyperlink ref="A25" r:id="rId20" display="http://kategorizacia.mzsr.sk/Lieky/Common/Details/13017"/>
    <hyperlink ref="A26" r:id="rId21" display="http://kategorizacia.mzsr.sk/Lieky/Common/Details/13062"/>
    <hyperlink ref="A27" r:id="rId22" display="http://kategorizacia.mzsr.sk/Lieky/Common/Details/13110"/>
    <hyperlink ref="A28" r:id="rId23" display="http://kategorizacia.mzsr.sk/Lieky/Common/Details/12969"/>
    <hyperlink ref="A29" r:id="rId24" display="http://kategorizacia.mzsr.sk/Lieky/Common/Details/12968"/>
    <hyperlink ref="A30" r:id="rId25" display="http://kategorizacia.mzsr.sk/Lieky/Common/Details/12797"/>
    <hyperlink ref="A31" r:id="rId26" display="http://kategorizacia.mzsr.sk/Lieky/Common/Details/13256"/>
    <hyperlink ref="A32" r:id="rId27" display="http://kategorizacia.mzsr.sk/Lieky/Common/Details/13255"/>
    <hyperlink ref="A33" r:id="rId28" display="http://kategorizacia.mzsr.sk/Lieky/Common/Details/13205"/>
    <hyperlink ref="A34" r:id="rId29" display="http://kategorizacia.mzsr.sk/Lieky/Common/Details/13322"/>
    <hyperlink ref="A35" r:id="rId30" display="http://kategorizacia.mzsr.sk/Lieky/Common/Details/13323"/>
    <hyperlink ref="A36" r:id="rId31" display="http://kategorizacia.mzsr.sk/Lieky/Common/Details/13324"/>
    <hyperlink ref="A37" r:id="rId32" display="http://kategorizacia.mzsr.sk/Lieky/Common/Details/13325"/>
    <hyperlink ref="A38" r:id="rId33" display="http://kategorizacia.mzsr.sk/Lieky/Common/Details/13326"/>
    <hyperlink ref="A39" r:id="rId34" display="http://kategorizacia.mzsr.sk/Lieky/Common/Details/13398"/>
    <hyperlink ref="A40" r:id="rId35" display="http://kategorizacia.mzsr.sk/Lieky/Common/Details/13369"/>
    <hyperlink ref="A41" r:id="rId36" display="http://kategorizacia.mzsr.sk/Lieky/Common/Details/13371"/>
    <hyperlink ref="A42" r:id="rId37" display="http://kategorizacia.mzsr.sk/Lieky/Common/Details/13601"/>
    <hyperlink ref="A43" r:id="rId38" display="http://kategorizacia.mzsr.sk/Lieky/Common/Details/13605"/>
    <hyperlink ref="A44" r:id="rId39" display="http://kategorizacia.mzsr.sk/Lieky/Common/Details/13606"/>
    <hyperlink ref="A45" r:id="rId40" display="http://kategorizacia.mzsr.sk/Lieky/Common/Details/13607"/>
    <hyperlink ref="A46" r:id="rId41" display="http://kategorizacia.mzsr.sk/Lieky/Common/Details/13595"/>
    <hyperlink ref="A47" r:id="rId42" display="http://kategorizacia.mzsr.sk/Lieky/Common/Details/13694"/>
    <hyperlink ref="A48" r:id="rId43" display="http://kategorizacia.mzsr.sk/Lieky/Common/Details/13695"/>
    <hyperlink ref="A49" r:id="rId44" display="http://kategorizacia.mzsr.sk/Lieky/Common/Details/13838"/>
    <hyperlink ref="A50" r:id="rId45" display="http://kategorizacia.mzsr.sk/Lieky/Common/Details/13880"/>
    <hyperlink ref="A51" r:id="rId46" display="http://kategorizacia.mzsr.sk/Lieky/Common/Details/13820"/>
    <hyperlink ref="A52" r:id="rId47" display="http://kategorizacia.mzsr.sk/Lieky/Common/Details/13818"/>
    <hyperlink ref="A53" r:id="rId48" display="http://kategorizacia.mzsr.sk/Lieky/Common/Details/14100"/>
    <hyperlink ref="A54" r:id="rId49" display="http://kategorizacia.mzsr.sk/Lieky/Common/Details/14107"/>
    <hyperlink ref="A55" r:id="rId50" display="http://kategorizacia.mzsr.sk/Lieky/Common/Details/14082"/>
    <hyperlink ref="A56" r:id="rId51" display="http://kategorizacia.mzsr.sk/Lieky/Common/Details/14193"/>
    <hyperlink ref="A57" r:id="rId52" display="http://kategorizacia.mzsr.sk/Lieky/Common/Details/14299"/>
    <hyperlink ref="A58" r:id="rId53" display="http://kategorizacia.mzsr.sk/Lieky/Common/Details/14300"/>
    <hyperlink ref="A59" r:id="rId54" display="http://kategorizacia.mzsr.sk/Lieky/Common/Details/14286"/>
    <hyperlink ref="A60" r:id="rId55" display="http://kategorizacia.mzsr.sk/Lieky/Common/Details/14285"/>
    <hyperlink ref="A61" r:id="rId56" display="http://kategorizacia.mzsr.sk/Lieky/Common/Details/14243"/>
    <hyperlink ref="A62" r:id="rId57" display="http://kategorizacia.mzsr.sk/Lieky/Common/Details/14244"/>
    <hyperlink ref="A63" r:id="rId58" display="http://kategorizacia.mzsr.sk/Lieky/Common/Details/14319"/>
    <hyperlink ref="A64" r:id="rId59" display="http://kategorizacia.mzsr.sk/Lieky/Common/Details/14261"/>
    <hyperlink ref="A65" r:id="rId60" display="http://kategorizacia.mzsr.sk/Lieky/Common/Details/14406"/>
    <hyperlink ref="A66" r:id="rId61" display="http://kategorizacia.mzsr.sk/Lieky/Common/Details/14428"/>
    <hyperlink ref="A67" r:id="rId62" display="http://kategorizacia.mzsr.sk/Lieky/Common/Details/14429"/>
    <hyperlink ref="A68" r:id="rId63" display="http://kategorizacia.mzsr.sk/Lieky/Common/Details/14620"/>
    <hyperlink ref="A69" r:id="rId64" display="http://kategorizacia.mzsr.sk/Lieky/Common/Details/14829"/>
    <hyperlink ref="A70" r:id="rId65" display="http://kategorizacia.mzsr.sk/Lieky/Common/Details/14798"/>
    <hyperlink ref="A71" r:id="rId66" display="http://kategorizacia.mzsr.sk/Lieky/Common/Details/14910"/>
    <hyperlink ref="A72" r:id="rId67" display="http://kategorizacia.mzsr.sk/Lieky/Common/Details/14911"/>
    <hyperlink ref="A73" r:id="rId68" display="http://kategorizacia.mzsr.sk/Lieky/Common/Details/14912"/>
    <hyperlink ref="A74" r:id="rId69" display="http://kategorizacia.mzsr.sk/Lieky/Common/Details/15051"/>
    <hyperlink ref="A75" r:id="rId70" display="http://kategorizacia.mzsr.sk/Lieky/Common/Details/15035"/>
    <hyperlink ref="A76" r:id="rId71" display="http://kategorizacia.mzsr.sk/Lieky/Common/Details/15219"/>
    <hyperlink ref="A77" r:id="rId72" display="http://kategorizacia.mzsr.sk/Lieky/Common/Details/15218"/>
    <hyperlink ref="A78" r:id="rId73" display="http://kategorizacia.mzsr.sk/Lieky/Common/Details/15217"/>
  </hyperlinks>
  <pageMargins left="0.7" right="0.7" top="0.75" bottom="0.75" header="0.3" footer="0.3"/>
  <pageSetup paperSize="8" scale="62" fitToWidth="0" orientation="landscape" r:id="rId7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74"/>
  <sheetViews>
    <sheetView tabSelected="1" zoomScale="25" zoomScaleNormal="25" workbookViewId="0">
      <pane ySplit="1" topLeftCell="A2" activePane="bottomLeft" state="frozen"/>
      <selection pane="bottomLeft" activeCell="A75" sqref="A1:AN75"/>
    </sheetView>
  </sheetViews>
  <sheetFormatPr defaultRowHeight="15" x14ac:dyDescent="0.25"/>
  <cols>
    <col min="1" max="2" width="9.140625" customWidth="1"/>
    <col min="3" max="3" width="11.85546875" customWidth="1"/>
    <col min="4" max="4" width="10.28515625" style="5" customWidth="1"/>
    <col min="5" max="6" width="9.140625" customWidth="1"/>
    <col min="7" max="7" width="9.140625" style="5" customWidth="1"/>
    <col min="8" max="12" width="11.28515625" customWidth="1"/>
    <col min="13" max="14" width="9.140625" customWidth="1"/>
    <col min="15" max="15" width="53" customWidth="1"/>
    <col min="16" max="16" width="19.5703125" customWidth="1"/>
    <col min="17" max="17" width="10" customWidth="1"/>
    <col min="18" max="18" width="98.5703125" customWidth="1"/>
    <col min="19" max="19" width="69.28515625" customWidth="1"/>
    <col min="20" max="20" width="9.7109375" customWidth="1"/>
    <col min="21" max="21" width="10.7109375" customWidth="1"/>
    <col min="22" max="22" width="72.85546875" customWidth="1"/>
    <col min="23" max="23" width="9.140625" customWidth="1"/>
    <col min="24" max="24" width="54.140625" customWidth="1"/>
    <col min="25" max="25" width="10.5703125" customWidth="1"/>
    <col min="26" max="27" width="9.140625" customWidth="1"/>
    <col min="28" max="28" width="12.85546875" customWidth="1"/>
    <col min="29" max="29" width="9.140625" customWidth="1"/>
    <col min="30" max="31" width="11.7109375" customWidth="1"/>
    <col min="32" max="33" width="12.85546875" customWidth="1"/>
    <col min="34" max="35" width="9.140625" customWidth="1"/>
    <col min="36" max="36" width="10.7109375" customWidth="1"/>
    <col min="37" max="37" width="459" customWidth="1"/>
    <col min="38" max="38" width="9.140625" customWidth="1"/>
    <col min="39" max="39" width="1428.7109375" customWidth="1"/>
    <col min="40" max="40" width="66.42578125" customWidth="1"/>
  </cols>
  <sheetData>
    <row r="1" spans="1:40" ht="60" x14ac:dyDescent="0.25">
      <c r="A1" s="1" t="s">
        <v>0</v>
      </c>
      <c r="B1" s="1" t="s">
        <v>1</v>
      </c>
      <c r="C1" s="1" t="s">
        <v>2</v>
      </c>
      <c r="D1" s="4" t="s">
        <v>3</v>
      </c>
      <c r="E1" s="1" t="s">
        <v>4</v>
      </c>
      <c r="F1" s="1" t="s">
        <v>5</v>
      </c>
      <c r="G1" s="4"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row>
    <row r="2" spans="1:40" x14ac:dyDescent="0.25">
      <c r="A2" s="2">
        <v>12755</v>
      </c>
      <c r="B2" t="s">
        <v>40</v>
      </c>
      <c r="C2" t="s">
        <v>41</v>
      </c>
      <c r="D2" s="5" t="s">
        <v>42</v>
      </c>
      <c r="E2" t="s">
        <v>43</v>
      </c>
      <c r="F2" t="s">
        <v>43</v>
      </c>
      <c r="G2" s="5" t="s">
        <v>44</v>
      </c>
      <c r="H2" s="3">
        <v>43129.856354166703</v>
      </c>
      <c r="I2" s="3">
        <v>43328.538645833301</v>
      </c>
      <c r="J2" s="3">
        <v>43435</v>
      </c>
      <c r="K2" s="3">
        <v>43466</v>
      </c>
      <c r="M2">
        <v>11</v>
      </c>
      <c r="N2" t="s">
        <v>45</v>
      </c>
      <c r="O2" t="s">
        <v>46</v>
      </c>
      <c r="P2" t="s">
        <v>47</v>
      </c>
      <c r="Q2" t="s">
        <v>48</v>
      </c>
      <c r="R2" t="s">
        <v>49</v>
      </c>
      <c r="S2" t="s">
        <v>50</v>
      </c>
      <c r="T2">
        <v>69.040000000000006</v>
      </c>
      <c r="U2">
        <v>85.6</v>
      </c>
      <c r="V2" t="s">
        <v>51</v>
      </c>
      <c r="W2" t="s">
        <v>52</v>
      </c>
      <c r="X2" t="s">
        <v>53</v>
      </c>
      <c r="Y2" t="s">
        <v>54</v>
      </c>
      <c r="Z2" t="s">
        <v>55</v>
      </c>
      <c r="AA2">
        <v>7</v>
      </c>
      <c r="AB2" t="s">
        <v>56</v>
      </c>
      <c r="AC2" t="s">
        <v>57</v>
      </c>
      <c r="AD2">
        <v>1600000</v>
      </c>
      <c r="AE2">
        <v>2397</v>
      </c>
      <c r="AF2">
        <v>4794</v>
      </c>
      <c r="AG2">
        <v>7190</v>
      </c>
      <c r="AH2">
        <v>2</v>
      </c>
      <c r="AI2" t="s">
        <v>58</v>
      </c>
      <c r="AJ2">
        <v>230.35599999999999</v>
      </c>
      <c r="AK2" t="s">
        <v>59</v>
      </c>
      <c r="AL2" t="s">
        <v>43</v>
      </c>
      <c r="AM2" t="s">
        <v>60</v>
      </c>
      <c r="AN2" t="s">
        <v>43</v>
      </c>
    </row>
    <row r="3" spans="1:40" x14ac:dyDescent="0.25">
      <c r="A3" s="2">
        <v>12756</v>
      </c>
      <c r="B3" t="s">
        <v>40</v>
      </c>
      <c r="C3" t="s">
        <v>41</v>
      </c>
      <c r="D3" s="5" t="s">
        <v>42</v>
      </c>
      <c r="E3" t="s">
        <v>43</v>
      </c>
      <c r="F3" t="s">
        <v>43</v>
      </c>
      <c r="G3" s="5" t="s">
        <v>44</v>
      </c>
      <c r="H3" s="3">
        <v>43129.861736111103</v>
      </c>
      <c r="I3" s="3">
        <v>43328.538981481499</v>
      </c>
      <c r="J3" s="3">
        <v>43435</v>
      </c>
      <c r="K3" s="3">
        <v>43466</v>
      </c>
      <c r="M3">
        <v>11</v>
      </c>
      <c r="N3" t="s">
        <v>61</v>
      </c>
      <c r="O3" t="s">
        <v>46</v>
      </c>
      <c r="P3" t="s">
        <v>47</v>
      </c>
      <c r="Q3" t="s">
        <v>48</v>
      </c>
      <c r="R3" t="s">
        <v>62</v>
      </c>
      <c r="S3" t="s">
        <v>63</v>
      </c>
      <c r="T3">
        <v>172.59</v>
      </c>
      <c r="U3">
        <v>208.04</v>
      </c>
      <c r="V3" t="s">
        <v>51</v>
      </c>
      <c r="W3" t="s">
        <v>52</v>
      </c>
      <c r="X3" t="s">
        <v>64</v>
      </c>
      <c r="Y3" t="s">
        <v>54</v>
      </c>
      <c r="Z3" t="s">
        <v>55</v>
      </c>
      <c r="AA3">
        <v>7</v>
      </c>
      <c r="AB3" t="s">
        <v>56</v>
      </c>
      <c r="AC3" t="s">
        <v>57</v>
      </c>
      <c r="AD3">
        <v>1600000</v>
      </c>
      <c r="AE3">
        <v>5825</v>
      </c>
      <c r="AF3">
        <v>11651</v>
      </c>
      <c r="AG3">
        <v>17475</v>
      </c>
      <c r="AH3">
        <v>1</v>
      </c>
      <c r="AI3" t="s">
        <v>58</v>
      </c>
      <c r="AJ3">
        <v>230.35599999999999</v>
      </c>
      <c r="AK3" t="s">
        <v>59</v>
      </c>
      <c r="AL3" t="s">
        <v>43</v>
      </c>
      <c r="AM3" t="s">
        <v>65</v>
      </c>
      <c r="AN3" t="s">
        <v>43</v>
      </c>
    </row>
    <row r="4" spans="1:40" x14ac:dyDescent="0.25">
      <c r="A4" s="2">
        <v>12757</v>
      </c>
      <c r="B4" t="s">
        <v>40</v>
      </c>
      <c r="C4" t="s">
        <v>41</v>
      </c>
      <c r="D4" s="5" t="s">
        <v>42</v>
      </c>
      <c r="E4" t="s">
        <v>43</v>
      </c>
      <c r="F4" t="s">
        <v>43</v>
      </c>
      <c r="G4" s="5" t="s">
        <v>44</v>
      </c>
      <c r="H4" s="3">
        <v>43129.867118055598</v>
      </c>
      <c r="I4" s="3">
        <v>43328.539305555598</v>
      </c>
      <c r="J4" s="3">
        <v>43435</v>
      </c>
      <c r="K4" s="3">
        <v>43466</v>
      </c>
      <c r="M4">
        <v>11</v>
      </c>
      <c r="N4" t="s">
        <v>66</v>
      </c>
      <c r="O4" t="s">
        <v>46</v>
      </c>
      <c r="P4" t="s">
        <v>47</v>
      </c>
      <c r="Q4" t="s">
        <v>48</v>
      </c>
      <c r="R4" t="s">
        <v>67</v>
      </c>
      <c r="S4" t="s">
        <v>68</v>
      </c>
      <c r="T4">
        <v>338.37</v>
      </c>
      <c r="U4">
        <v>403.13</v>
      </c>
      <c r="V4" t="s">
        <v>51</v>
      </c>
      <c r="W4" t="s">
        <v>52</v>
      </c>
      <c r="X4" t="s">
        <v>69</v>
      </c>
      <c r="Y4" t="s">
        <v>54</v>
      </c>
      <c r="Z4" t="s">
        <v>55</v>
      </c>
      <c r="AA4">
        <v>7</v>
      </c>
      <c r="AB4" t="s">
        <v>56</v>
      </c>
      <c r="AC4" t="s">
        <v>57</v>
      </c>
      <c r="AD4">
        <v>1600000</v>
      </c>
      <c r="AE4">
        <v>11288</v>
      </c>
      <c r="AF4">
        <v>22576</v>
      </c>
      <c r="AG4">
        <v>33863</v>
      </c>
      <c r="AH4">
        <v>1</v>
      </c>
      <c r="AI4" t="s">
        <v>58</v>
      </c>
      <c r="AJ4">
        <v>230.35599999999999</v>
      </c>
      <c r="AK4" t="s">
        <v>59</v>
      </c>
      <c r="AL4" t="s">
        <v>43</v>
      </c>
      <c r="AM4" t="s">
        <v>65</v>
      </c>
      <c r="AN4" t="s">
        <v>43</v>
      </c>
    </row>
    <row r="5" spans="1:40" x14ac:dyDescent="0.25">
      <c r="A5" s="2">
        <v>12758</v>
      </c>
      <c r="B5" t="s">
        <v>40</v>
      </c>
      <c r="C5" t="s">
        <v>41</v>
      </c>
      <c r="D5" s="5" t="s">
        <v>42</v>
      </c>
      <c r="E5" t="s">
        <v>43</v>
      </c>
      <c r="F5" t="s">
        <v>43</v>
      </c>
      <c r="G5" s="5" t="s">
        <v>44</v>
      </c>
      <c r="H5" s="3">
        <v>43129.872337963003</v>
      </c>
      <c r="I5" s="3">
        <v>43328.539479166699</v>
      </c>
      <c r="J5" s="3">
        <v>43435</v>
      </c>
      <c r="K5" s="3">
        <v>43466</v>
      </c>
      <c r="M5">
        <v>11</v>
      </c>
      <c r="N5" t="s">
        <v>70</v>
      </c>
      <c r="O5" t="s">
        <v>46</v>
      </c>
      <c r="P5" t="s">
        <v>47</v>
      </c>
      <c r="Q5" t="s">
        <v>48</v>
      </c>
      <c r="R5" t="s">
        <v>67</v>
      </c>
      <c r="S5" t="s">
        <v>71</v>
      </c>
      <c r="T5">
        <v>682.57</v>
      </c>
      <c r="U5">
        <v>806.25</v>
      </c>
      <c r="V5" t="s">
        <v>51</v>
      </c>
      <c r="W5" t="s">
        <v>52</v>
      </c>
      <c r="X5" t="s">
        <v>72</v>
      </c>
      <c r="Y5" t="s">
        <v>54</v>
      </c>
      <c r="Z5" t="s">
        <v>55</v>
      </c>
      <c r="AA5">
        <v>7</v>
      </c>
      <c r="AB5" t="s">
        <v>56</v>
      </c>
      <c r="AC5" t="s">
        <v>57</v>
      </c>
      <c r="AD5">
        <v>1600000</v>
      </c>
      <c r="AE5">
        <v>22575</v>
      </c>
      <c r="AF5">
        <v>45150</v>
      </c>
      <c r="AG5">
        <v>67725</v>
      </c>
      <c r="AH5">
        <v>2</v>
      </c>
      <c r="AI5" t="s">
        <v>58</v>
      </c>
      <c r="AJ5">
        <v>230.35599999999999</v>
      </c>
      <c r="AK5" t="s">
        <v>59</v>
      </c>
      <c r="AL5" t="s">
        <v>43</v>
      </c>
      <c r="AM5" t="s">
        <v>65</v>
      </c>
      <c r="AN5" t="s">
        <v>43</v>
      </c>
    </row>
    <row r="6" spans="1:40" x14ac:dyDescent="0.25">
      <c r="A6" s="2">
        <v>12759</v>
      </c>
      <c r="B6" t="s">
        <v>40</v>
      </c>
      <c r="C6" t="s">
        <v>41</v>
      </c>
      <c r="D6" s="5" t="s">
        <v>42</v>
      </c>
      <c r="E6" t="s">
        <v>43</v>
      </c>
      <c r="F6" t="s">
        <v>43</v>
      </c>
      <c r="G6" s="5" t="s">
        <v>44</v>
      </c>
      <c r="H6" s="3">
        <v>43129.876412037003</v>
      </c>
      <c r="I6" s="3">
        <v>43328.5397337963</v>
      </c>
      <c r="J6" s="3">
        <v>43435</v>
      </c>
      <c r="K6" s="3">
        <v>43466</v>
      </c>
      <c r="M6">
        <v>11</v>
      </c>
      <c r="N6" t="s">
        <v>73</v>
      </c>
      <c r="O6" t="s">
        <v>46</v>
      </c>
      <c r="P6" t="s">
        <v>47</v>
      </c>
      <c r="Q6" t="s">
        <v>48</v>
      </c>
      <c r="R6" t="s">
        <v>67</v>
      </c>
      <c r="S6" t="s">
        <v>74</v>
      </c>
      <c r="T6">
        <v>5522.81</v>
      </c>
      <c r="U6">
        <v>6449.97</v>
      </c>
      <c r="V6" t="s">
        <v>51</v>
      </c>
      <c r="W6" t="s">
        <v>52</v>
      </c>
      <c r="X6" t="s">
        <v>75</v>
      </c>
      <c r="Y6" t="s">
        <v>54</v>
      </c>
      <c r="Z6" t="s">
        <v>55</v>
      </c>
      <c r="AA6">
        <v>28</v>
      </c>
      <c r="AB6" t="s">
        <v>56</v>
      </c>
      <c r="AC6" t="s">
        <v>57</v>
      </c>
      <c r="AD6">
        <v>1600000</v>
      </c>
      <c r="AE6">
        <v>2354238</v>
      </c>
      <c r="AF6">
        <v>6140370</v>
      </c>
      <c r="AG6">
        <v>10590847</v>
      </c>
      <c r="AH6">
        <v>4</v>
      </c>
      <c r="AI6" t="s">
        <v>58</v>
      </c>
      <c r="AJ6">
        <v>230.35599999999999</v>
      </c>
      <c r="AK6" t="s">
        <v>59</v>
      </c>
      <c r="AL6" t="s">
        <v>43</v>
      </c>
      <c r="AM6" t="s">
        <v>76</v>
      </c>
      <c r="AN6" t="s">
        <v>43</v>
      </c>
    </row>
    <row r="7" spans="1:40" x14ac:dyDescent="0.25">
      <c r="A7" s="2">
        <v>12866</v>
      </c>
      <c r="B7" s="6" t="s">
        <v>77</v>
      </c>
      <c r="C7" t="s">
        <v>41</v>
      </c>
      <c r="D7" s="5" t="s">
        <v>42</v>
      </c>
      <c r="E7" t="s">
        <v>44</v>
      </c>
      <c r="F7" t="s">
        <v>43</v>
      </c>
      <c r="G7" s="5" t="s">
        <v>44</v>
      </c>
      <c r="H7" s="3">
        <v>43131.311759259297</v>
      </c>
      <c r="I7" s="3">
        <v>43131.311759259297</v>
      </c>
      <c r="J7" s="3">
        <v>43282</v>
      </c>
      <c r="K7" s="3">
        <v>43313</v>
      </c>
      <c r="M7">
        <v>6</v>
      </c>
      <c r="N7" t="s">
        <v>78</v>
      </c>
      <c r="O7" t="s">
        <v>79</v>
      </c>
      <c r="P7" t="s">
        <v>80</v>
      </c>
      <c r="Q7" t="s">
        <v>81</v>
      </c>
      <c r="R7" t="s">
        <v>82</v>
      </c>
      <c r="S7" t="s">
        <v>83</v>
      </c>
      <c r="T7">
        <v>618.97</v>
      </c>
      <c r="U7">
        <v>731.85</v>
      </c>
      <c r="V7" t="s">
        <v>84</v>
      </c>
      <c r="W7" t="s">
        <v>52</v>
      </c>
      <c r="X7" t="s">
        <v>85</v>
      </c>
      <c r="Y7" t="s">
        <v>86</v>
      </c>
      <c r="Z7" t="s">
        <v>87</v>
      </c>
      <c r="AA7">
        <v>6</v>
      </c>
      <c r="AB7" t="s">
        <v>56</v>
      </c>
      <c r="AC7" t="s">
        <v>57</v>
      </c>
      <c r="AF7">
        <v>0</v>
      </c>
      <c r="AH7">
        <v>20</v>
      </c>
      <c r="AI7" t="s">
        <v>88</v>
      </c>
      <c r="AJ7">
        <v>121.97499999999999</v>
      </c>
      <c r="AK7" t="s">
        <v>89</v>
      </c>
      <c r="AL7" t="s">
        <v>43</v>
      </c>
      <c r="AM7" t="s">
        <v>90</v>
      </c>
      <c r="AN7" t="s">
        <v>43</v>
      </c>
    </row>
    <row r="8" spans="1:40" x14ac:dyDescent="0.25">
      <c r="A8" s="2">
        <v>12868</v>
      </c>
      <c r="B8" s="6" t="s">
        <v>77</v>
      </c>
      <c r="C8" t="s">
        <v>41</v>
      </c>
      <c r="D8" s="5" t="s">
        <v>42</v>
      </c>
      <c r="E8" t="s">
        <v>44</v>
      </c>
      <c r="F8" t="s">
        <v>43</v>
      </c>
      <c r="G8" s="5" t="s">
        <v>44</v>
      </c>
      <c r="H8" s="3">
        <v>43131.316562499997</v>
      </c>
      <c r="I8" s="3">
        <v>43131.316562499997</v>
      </c>
      <c r="J8" s="3">
        <v>43282</v>
      </c>
      <c r="K8" s="3">
        <v>43313</v>
      </c>
      <c r="M8">
        <v>6</v>
      </c>
      <c r="N8" t="s">
        <v>91</v>
      </c>
      <c r="O8" t="s">
        <v>79</v>
      </c>
      <c r="P8" t="s">
        <v>80</v>
      </c>
      <c r="Q8" t="s">
        <v>81</v>
      </c>
      <c r="R8" t="s">
        <v>92</v>
      </c>
      <c r="S8" t="s">
        <v>93</v>
      </c>
      <c r="T8">
        <v>1326.54</v>
      </c>
      <c r="U8">
        <v>1557.12</v>
      </c>
      <c r="V8" t="s">
        <v>84</v>
      </c>
      <c r="W8" t="s">
        <v>52</v>
      </c>
      <c r="X8" t="s">
        <v>94</v>
      </c>
      <c r="Y8" t="s">
        <v>86</v>
      </c>
      <c r="Z8" t="s">
        <v>87</v>
      </c>
      <c r="AA8">
        <v>15</v>
      </c>
      <c r="AB8" t="s">
        <v>56</v>
      </c>
      <c r="AC8" t="s">
        <v>57</v>
      </c>
      <c r="AF8">
        <v>0</v>
      </c>
      <c r="AH8">
        <v>20</v>
      </c>
      <c r="AI8" t="s">
        <v>88</v>
      </c>
      <c r="AJ8">
        <v>103.80800000000001</v>
      </c>
      <c r="AK8" t="s">
        <v>89</v>
      </c>
      <c r="AL8" t="s">
        <v>43</v>
      </c>
      <c r="AM8" t="s">
        <v>90</v>
      </c>
      <c r="AN8" t="s">
        <v>43</v>
      </c>
    </row>
    <row r="9" spans="1:40" x14ac:dyDescent="0.25">
      <c r="A9" s="2">
        <v>12869</v>
      </c>
      <c r="B9" s="6" t="s">
        <v>77</v>
      </c>
      <c r="C9" t="s">
        <v>41</v>
      </c>
      <c r="D9" s="5" t="s">
        <v>42</v>
      </c>
      <c r="E9" t="s">
        <v>44</v>
      </c>
      <c r="F9" t="s">
        <v>43</v>
      </c>
      <c r="G9" s="5" t="s">
        <v>44</v>
      </c>
      <c r="H9" s="3">
        <v>43131.320439814801</v>
      </c>
      <c r="I9" s="3">
        <v>43131.320439814801</v>
      </c>
      <c r="J9" s="3">
        <v>43282</v>
      </c>
      <c r="K9" s="3">
        <v>43313</v>
      </c>
      <c r="M9">
        <v>6</v>
      </c>
      <c r="N9" t="s">
        <v>95</v>
      </c>
      <c r="O9" t="s">
        <v>79</v>
      </c>
      <c r="P9" t="s">
        <v>80</v>
      </c>
      <c r="Q9" t="s">
        <v>81</v>
      </c>
      <c r="R9" t="s">
        <v>96</v>
      </c>
      <c r="S9" t="s">
        <v>97</v>
      </c>
      <c r="T9">
        <v>2566.12</v>
      </c>
      <c r="U9">
        <v>3002.47</v>
      </c>
      <c r="V9" t="s">
        <v>84</v>
      </c>
      <c r="W9" t="s">
        <v>52</v>
      </c>
      <c r="X9" t="s">
        <v>98</v>
      </c>
      <c r="Y9" t="s">
        <v>86</v>
      </c>
      <c r="Z9" t="s">
        <v>87</v>
      </c>
      <c r="AA9">
        <v>30</v>
      </c>
      <c r="AB9" t="s">
        <v>56</v>
      </c>
      <c r="AC9" t="s">
        <v>57</v>
      </c>
      <c r="AF9">
        <v>81067</v>
      </c>
      <c r="AH9">
        <v>20</v>
      </c>
      <c r="AI9" t="s">
        <v>88</v>
      </c>
      <c r="AJ9">
        <v>100.083</v>
      </c>
      <c r="AK9" t="s">
        <v>89</v>
      </c>
      <c r="AL9" t="s">
        <v>43</v>
      </c>
      <c r="AM9" t="s">
        <v>90</v>
      </c>
      <c r="AN9" t="s">
        <v>43</v>
      </c>
    </row>
    <row r="10" spans="1:40" x14ac:dyDescent="0.25">
      <c r="A10" s="2">
        <v>12870</v>
      </c>
      <c r="B10" s="6" t="s">
        <v>77</v>
      </c>
      <c r="C10" t="s">
        <v>41</v>
      </c>
      <c r="D10" s="5" t="s">
        <v>42</v>
      </c>
      <c r="E10" t="s">
        <v>44</v>
      </c>
      <c r="F10" t="s">
        <v>43</v>
      </c>
      <c r="G10" s="5" t="s">
        <v>44</v>
      </c>
      <c r="H10" s="3">
        <v>43131.323969907397</v>
      </c>
      <c r="I10" s="3">
        <v>43131.323969907397</v>
      </c>
      <c r="J10" s="3">
        <v>43282</v>
      </c>
      <c r="K10" s="3">
        <v>43313</v>
      </c>
      <c r="M10">
        <v>6</v>
      </c>
      <c r="N10" t="s">
        <v>99</v>
      </c>
      <c r="O10" t="s">
        <v>79</v>
      </c>
      <c r="P10" t="s">
        <v>80</v>
      </c>
      <c r="Q10" t="s">
        <v>81</v>
      </c>
      <c r="R10" t="s">
        <v>100</v>
      </c>
      <c r="S10" t="s">
        <v>101</v>
      </c>
      <c r="T10">
        <v>5278.72</v>
      </c>
      <c r="U10">
        <v>6165.36</v>
      </c>
      <c r="V10" t="s">
        <v>84</v>
      </c>
      <c r="W10" t="s">
        <v>52</v>
      </c>
      <c r="X10" t="s">
        <v>102</v>
      </c>
      <c r="Y10" t="s">
        <v>86</v>
      </c>
      <c r="Z10" t="s">
        <v>87</v>
      </c>
      <c r="AA10">
        <v>60</v>
      </c>
      <c r="AB10" t="s">
        <v>56</v>
      </c>
      <c r="AC10" t="s">
        <v>57</v>
      </c>
      <c r="AF10">
        <v>258945</v>
      </c>
      <c r="AH10">
        <v>20</v>
      </c>
      <c r="AI10" t="s">
        <v>88</v>
      </c>
      <c r="AJ10">
        <v>102.756</v>
      </c>
      <c r="AK10" t="s">
        <v>89</v>
      </c>
      <c r="AL10" t="s">
        <v>43</v>
      </c>
      <c r="AM10" t="s">
        <v>90</v>
      </c>
      <c r="AN10" t="s">
        <v>43</v>
      </c>
    </row>
    <row r="11" spans="1:40" x14ac:dyDescent="0.25">
      <c r="A11" s="2">
        <v>12871</v>
      </c>
      <c r="B11" s="6" t="s">
        <v>77</v>
      </c>
      <c r="C11" t="s">
        <v>41</v>
      </c>
      <c r="D11" s="5" t="s">
        <v>42</v>
      </c>
      <c r="E11" t="s">
        <v>44</v>
      </c>
      <c r="F11" t="s">
        <v>43</v>
      </c>
      <c r="G11" s="5" t="s">
        <v>44</v>
      </c>
      <c r="H11" s="3">
        <v>43131.328101851897</v>
      </c>
      <c r="I11" s="3">
        <v>43131.328101851897</v>
      </c>
      <c r="J11" s="3">
        <v>43282</v>
      </c>
      <c r="K11" s="3">
        <v>43313</v>
      </c>
      <c r="M11">
        <v>6</v>
      </c>
      <c r="N11" t="s">
        <v>103</v>
      </c>
      <c r="O11" t="s">
        <v>79</v>
      </c>
      <c r="P11" t="s">
        <v>80</v>
      </c>
      <c r="Q11" t="s">
        <v>81</v>
      </c>
      <c r="R11" t="s">
        <v>104</v>
      </c>
      <c r="S11" t="s">
        <v>105</v>
      </c>
      <c r="T11">
        <v>2045.61</v>
      </c>
      <c r="U11">
        <v>2395.5500000000002</v>
      </c>
      <c r="V11" t="s">
        <v>84</v>
      </c>
      <c r="W11" t="s">
        <v>52</v>
      </c>
      <c r="X11" t="s">
        <v>106</v>
      </c>
      <c r="Y11" t="s">
        <v>86</v>
      </c>
      <c r="Z11" t="s">
        <v>87</v>
      </c>
      <c r="AA11">
        <v>18</v>
      </c>
      <c r="AB11" t="s">
        <v>56</v>
      </c>
      <c r="AC11" t="s">
        <v>57</v>
      </c>
      <c r="AF11">
        <v>52702</v>
      </c>
      <c r="AH11">
        <v>20</v>
      </c>
      <c r="AI11" t="s">
        <v>88</v>
      </c>
      <c r="AJ11">
        <v>133.08600000000001</v>
      </c>
      <c r="AK11" t="s">
        <v>89</v>
      </c>
      <c r="AL11" t="s">
        <v>43</v>
      </c>
      <c r="AM11" t="s">
        <v>107</v>
      </c>
      <c r="AN11" t="s">
        <v>43</v>
      </c>
    </row>
    <row r="12" spans="1:40" x14ac:dyDescent="0.25">
      <c r="A12" s="2">
        <v>12850</v>
      </c>
      <c r="B12" s="6" t="s">
        <v>77</v>
      </c>
      <c r="C12" t="s">
        <v>41</v>
      </c>
      <c r="D12" s="5" t="s">
        <v>42</v>
      </c>
      <c r="E12" t="s">
        <v>43</v>
      </c>
      <c r="F12" t="s">
        <v>43</v>
      </c>
      <c r="G12" s="5" t="s">
        <v>44</v>
      </c>
      <c r="H12" s="3">
        <v>43131.357685185198</v>
      </c>
      <c r="I12" s="3">
        <v>43229.726747685199</v>
      </c>
      <c r="J12" s="3">
        <v>43313</v>
      </c>
      <c r="K12" s="3">
        <v>43344</v>
      </c>
      <c r="M12">
        <v>7</v>
      </c>
      <c r="N12" t="s">
        <v>108</v>
      </c>
      <c r="O12" t="s">
        <v>109</v>
      </c>
      <c r="P12" t="s">
        <v>110</v>
      </c>
      <c r="Q12" t="s">
        <v>111</v>
      </c>
      <c r="R12" t="s">
        <v>112</v>
      </c>
      <c r="S12" t="s">
        <v>113</v>
      </c>
      <c r="T12">
        <v>2368.25</v>
      </c>
      <c r="U12">
        <v>2771.75</v>
      </c>
      <c r="V12" t="s">
        <v>114</v>
      </c>
      <c r="W12" t="s">
        <v>115</v>
      </c>
      <c r="X12" t="s">
        <v>116</v>
      </c>
      <c r="Y12" t="s">
        <v>117</v>
      </c>
      <c r="Z12" t="s">
        <v>87</v>
      </c>
      <c r="AA12">
        <v>12</v>
      </c>
      <c r="AB12" t="s">
        <v>56</v>
      </c>
      <c r="AC12" t="s">
        <v>57</v>
      </c>
      <c r="AF12">
        <v>2306096</v>
      </c>
      <c r="AH12">
        <v>0.5</v>
      </c>
      <c r="AI12" t="s">
        <v>88</v>
      </c>
      <c r="AJ12">
        <v>230.97900000000001</v>
      </c>
      <c r="AK12" t="s">
        <v>89</v>
      </c>
      <c r="AL12" t="s">
        <v>43</v>
      </c>
      <c r="AM12" t="s">
        <v>118</v>
      </c>
      <c r="AN12" t="s">
        <v>43</v>
      </c>
    </row>
    <row r="13" spans="1:40" x14ac:dyDescent="0.25">
      <c r="A13" s="2">
        <v>12920</v>
      </c>
      <c r="B13" t="s">
        <v>40</v>
      </c>
      <c r="C13" t="s">
        <v>41</v>
      </c>
      <c r="D13" s="5" t="s">
        <v>42</v>
      </c>
      <c r="E13" t="s">
        <v>43</v>
      </c>
      <c r="F13" t="s">
        <v>43</v>
      </c>
      <c r="G13" s="5" t="s">
        <v>44</v>
      </c>
      <c r="H13" s="3">
        <v>43131.724282407398</v>
      </c>
      <c r="I13" s="3">
        <v>43201.892534722203</v>
      </c>
      <c r="J13" s="3">
        <v>43282</v>
      </c>
      <c r="K13" s="3">
        <v>43313</v>
      </c>
      <c r="M13">
        <v>6</v>
      </c>
      <c r="N13" t="s">
        <v>129</v>
      </c>
      <c r="O13" t="s">
        <v>130</v>
      </c>
      <c r="P13" t="s">
        <v>131</v>
      </c>
      <c r="Q13" t="s">
        <v>132</v>
      </c>
      <c r="R13" t="s">
        <v>133</v>
      </c>
      <c r="S13" t="s">
        <v>134</v>
      </c>
      <c r="T13">
        <v>77187.03</v>
      </c>
      <c r="U13">
        <v>90010.45</v>
      </c>
      <c r="V13" t="s">
        <v>135</v>
      </c>
      <c r="W13" t="s">
        <v>115</v>
      </c>
      <c r="X13" t="s">
        <v>136</v>
      </c>
      <c r="Y13" t="s">
        <v>137</v>
      </c>
      <c r="Z13" t="s">
        <v>55</v>
      </c>
      <c r="AA13">
        <v>120</v>
      </c>
      <c r="AB13" t="s">
        <v>56</v>
      </c>
      <c r="AC13" t="s">
        <v>57</v>
      </c>
      <c r="AD13">
        <v>8700000</v>
      </c>
      <c r="AE13">
        <v>12187638</v>
      </c>
      <c r="AF13">
        <v>25498959</v>
      </c>
      <c r="AG13">
        <v>40884772</v>
      </c>
      <c r="AH13">
        <v>0.1</v>
      </c>
      <c r="AI13" t="s">
        <v>88</v>
      </c>
      <c r="AJ13">
        <v>750.08799999999997</v>
      </c>
      <c r="AK13" t="s">
        <v>138</v>
      </c>
      <c r="AL13" t="s">
        <v>43</v>
      </c>
      <c r="AM13" t="s">
        <v>139</v>
      </c>
      <c r="AN13" t="s">
        <v>43</v>
      </c>
    </row>
    <row r="14" spans="1:40" x14ac:dyDescent="0.25">
      <c r="A14" s="2">
        <v>12754</v>
      </c>
      <c r="B14" t="s">
        <v>40</v>
      </c>
      <c r="C14" t="s">
        <v>41</v>
      </c>
      <c r="D14" s="5" t="s">
        <v>42</v>
      </c>
      <c r="E14" t="s">
        <v>44</v>
      </c>
      <c r="F14" t="s">
        <v>43</v>
      </c>
      <c r="G14" s="5" t="s">
        <v>44</v>
      </c>
      <c r="H14" s="3">
        <v>43131.741504629601</v>
      </c>
      <c r="I14" s="3">
        <v>43236.620150463001</v>
      </c>
      <c r="J14" s="3">
        <v>43313</v>
      </c>
      <c r="K14" s="3">
        <v>43344</v>
      </c>
      <c r="M14">
        <v>7</v>
      </c>
      <c r="N14" t="s">
        <v>140</v>
      </c>
      <c r="O14" t="s">
        <v>141</v>
      </c>
      <c r="P14" t="s">
        <v>142</v>
      </c>
      <c r="Q14" t="s">
        <v>143</v>
      </c>
      <c r="R14" t="s">
        <v>144</v>
      </c>
      <c r="S14" t="s">
        <v>145</v>
      </c>
      <c r="T14">
        <v>620.12</v>
      </c>
      <c r="U14">
        <v>733.2</v>
      </c>
      <c r="V14" t="s">
        <v>146</v>
      </c>
      <c r="W14" t="s">
        <v>147</v>
      </c>
      <c r="X14" t="s">
        <v>148</v>
      </c>
      <c r="Y14" t="s">
        <v>149</v>
      </c>
      <c r="Z14" t="s">
        <v>150</v>
      </c>
      <c r="AA14">
        <v>7</v>
      </c>
      <c r="AB14" t="s">
        <v>56</v>
      </c>
      <c r="AC14" t="s">
        <v>57</v>
      </c>
      <c r="AD14">
        <v>2200000</v>
      </c>
      <c r="AE14">
        <v>2786160</v>
      </c>
      <c r="AF14">
        <v>5645640</v>
      </c>
      <c r="AG14">
        <v>8578440</v>
      </c>
      <c r="AH14">
        <v>1</v>
      </c>
      <c r="AI14" t="s">
        <v>58</v>
      </c>
      <c r="AJ14">
        <v>104.74299999999999</v>
      </c>
      <c r="AK14" t="s">
        <v>138</v>
      </c>
      <c r="AL14" t="s">
        <v>43</v>
      </c>
      <c r="AM14" t="s">
        <v>151</v>
      </c>
      <c r="AN14" t="s">
        <v>152</v>
      </c>
    </row>
    <row r="15" spans="1:40" x14ac:dyDescent="0.25">
      <c r="A15" s="2">
        <v>12814</v>
      </c>
      <c r="B15" s="6" t="s">
        <v>77</v>
      </c>
      <c r="C15" t="s">
        <v>41</v>
      </c>
      <c r="D15" s="5" t="s">
        <v>42</v>
      </c>
      <c r="E15" t="s">
        <v>44</v>
      </c>
      <c r="F15" t="s">
        <v>43</v>
      </c>
      <c r="G15" s="5" t="s">
        <v>44</v>
      </c>
      <c r="H15" s="3">
        <v>43131.820787037002</v>
      </c>
      <c r="I15" s="3">
        <v>43131.820787037002</v>
      </c>
      <c r="J15" s="3">
        <v>43282</v>
      </c>
      <c r="K15" s="3">
        <v>43313</v>
      </c>
      <c r="M15">
        <v>6</v>
      </c>
      <c r="N15" t="s">
        <v>156</v>
      </c>
      <c r="O15" t="s">
        <v>153</v>
      </c>
      <c r="P15" t="s">
        <v>157</v>
      </c>
      <c r="Q15" t="s">
        <v>158</v>
      </c>
      <c r="R15" t="s">
        <v>159</v>
      </c>
      <c r="S15" t="s">
        <v>160</v>
      </c>
      <c r="T15">
        <v>9706.6299999999992</v>
      </c>
      <c r="U15">
        <v>11328.3</v>
      </c>
      <c r="V15" t="s">
        <v>161</v>
      </c>
      <c r="W15" t="s">
        <v>115</v>
      </c>
      <c r="X15" t="s">
        <v>162</v>
      </c>
      <c r="Y15" t="s">
        <v>154</v>
      </c>
      <c r="Z15" t="s">
        <v>55</v>
      </c>
      <c r="AA15">
        <v>1</v>
      </c>
      <c r="AB15" t="s">
        <v>56</v>
      </c>
      <c r="AC15" t="s">
        <v>57</v>
      </c>
      <c r="AF15">
        <v>1042204</v>
      </c>
      <c r="AH15">
        <v>1</v>
      </c>
      <c r="AI15" t="s">
        <v>58</v>
      </c>
      <c r="AJ15">
        <v>11328.295</v>
      </c>
      <c r="AK15" t="s">
        <v>59</v>
      </c>
      <c r="AL15" t="s">
        <v>43</v>
      </c>
      <c r="AM15" t="s">
        <v>163</v>
      </c>
      <c r="AN15" t="s">
        <v>43</v>
      </c>
    </row>
    <row r="16" spans="1:40" x14ac:dyDescent="0.25">
      <c r="A16" s="2">
        <v>12805</v>
      </c>
      <c r="B16" s="6" t="s">
        <v>77</v>
      </c>
      <c r="C16" t="s">
        <v>41</v>
      </c>
      <c r="D16" s="5" t="s">
        <v>42</v>
      </c>
      <c r="E16" t="s">
        <v>44</v>
      </c>
      <c r="F16" t="s">
        <v>43</v>
      </c>
      <c r="G16" s="5" t="s">
        <v>44</v>
      </c>
      <c r="H16" s="3">
        <v>43157.5702199074</v>
      </c>
      <c r="I16" s="3">
        <v>43157.5702199074</v>
      </c>
      <c r="J16" s="3">
        <v>43313</v>
      </c>
      <c r="K16" s="3">
        <v>43344</v>
      </c>
      <c r="M16">
        <v>6</v>
      </c>
      <c r="N16" t="s">
        <v>177</v>
      </c>
      <c r="O16" t="s">
        <v>178</v>
      </c>
      <c r="P16" t="s">
        <v>179</v>
      </c>
      <c r="Q16" t="s">
        <v>180</v>
      </c>
      <c r="R16" t="s">
        <v>181</v>
      </c>
      <c r="S16" t="s">
        <v>182</v>
      </c>
      <c r="T16">
        <v>1076.3800000000001</v>
      </c>
      <c r="U16">
        <v>1265.43</v>
      </c>
      <c r="V16" t="s">
        <v>183</v>
      </c>
      <c r="W16" t="s">
        <v>115</v>
      </c>
      <c r="X16" t="s">
        <v>115</v>
      </c>
      <c r="Y16" t="s">
        <v>184</v>
      </c>
      <c r="Z16" t="s">
        <v>185</v>
      </c>
      <c r="AA16">
        <v>25.332999999999998</v>
      </c>
      <c r="AB16" t="s">
        <v>56</v>
      </c>
      <c r="AC16" t="s">
        <v>57</v>
      </c>
      <c r="AF16">
        <v>3583697.76</v>
      </c>
      <c r="AH16">
        <v>15</v>
      </c>
      <c r="AI16" t="s">
        <v>171</v>
      </c>
      <c r="AJ16">
        <v>49.951999999999998</v>
      </c>
      <c r="AK16" t="s">
        <v>155</v>
      </c>
      <c r="AL16" t="s">
        <v>43</v>
      </c>
      <c r="AM16" t="s">
        <v>186</v>
      </c>
      <c r="AN16" t="s">
        <v>43</v>
      </c>
    </row>
    <row r="17" spans="1:40" x14ac:dyDescent="0.25">
      <c r="A17" s="2">
        <v>13013</v>
      </c>
      <c r="B17" s="6" t="s">
        <v>77</v>
      </c>
      <c r="C17" t="s">
        <v>41</v>
      </c>
      <c r="D17" s="5" t="s">
        <v>42</v>
      </c>
      <c r="E17" t="s">
        <v>44</v>
      </c>
      <c r="F17" t="s">
        <v>43</v>
      </c>
      <c r="G17" s="5" t="s">
        <v>44</v>
      </c>
      <c r="H17" s="3">
        <v>43159.786331018498</v>
      </c>
      <c r="I17" s="3">
        <v>43159.786331018498</v>
      </c>
      <c r="J17" s="3">
        <v>43313</v>
      </c>
      <c r="K17" s="3">
        <v>43344</v>
      </c>
      <c r="M17">
        <v>6</v>
      </c>
      <c r="N17" t="s">
        <v>195</v>
      </c>
      <c r="O17" t="s">
        <v>196</v>
      </c>
      <c r="P17" t="s">
        <v>197</v>
      </c>
      <c r="Q17" t="s">
        <v>120</v>
      </c>
      <c r="R17" t="s">
        <v>198</v>
      </c>
      <c r="S17" t="s">
        <v>199</v>
      </c>
      <c r="T17">
        <v>639.32000000000005</v>
      </c>
      <c r="U17">
        <v>755.69</v>
      </c>
      <c r="V17" t="s">
        <v>200</v>
      </c>
      <c r="W17" t="s">
        <v>115</v>
      </c>
      <c r="X17" t="s">
        <v>126</v>
      </c>
      <c r="Y17" t="s">
        <v>201</v>
      </c>
      <c r="Z17" t="s">
        <v>87</v>
      </c>
      <c r="AA17">
        <v>1.429</v>
      </c>
      <c r="AB17" t="s">
        <v>56</v>
      </c>
      <c r="AC17" t="s">
        <v>57</v>
      </c>
      <c r="AF17">
        <v>49875.54</v>
      </c>
      <c r="AH17">
        <v>350</v>
      </c>
      <c r="AI17" t="s">
        <v>124</v>
      </c>
      <c r="AJ17">
        <v>507.5</v>
      </c>
      <c r="AK17" t="s">
        <v>125</v>
      </c>
      <c r="AL17" t="s">
        <v>43</v>
      </c>
      <c r="AM17" t="s">
        <v>202</v>
      </c>
      <c r="AN17" t="s">
        <v>44</v>
      </c>
    </row>
    <row r="18" spans="1:40" x14ac:dyDescent="0.25">
      <c r="A18" s="2">
        <v>13014</v>
      </c>
      <c r="B18" s="6" t="s">
        <v>77</v>
      </c>
      <c r="C18" t="s">
        <v>41</v>
      </c>
      <c r="D18" s="5" t="s">
        <v>42</v>
      </c>
      <c r="E18" t="s">
        <v>44</v>
      </c>
      <c r="F18" t="s">
        <v>43</v>
      </c>
      <c r="G18" s="5" t="s">
        <v>44</v>
      </c>
      <c r="H18" s="3">
        <v>43159.811770833301</v>
      </c>
      <c r="I18" s="3">
        <v>43159.811770833301</v>
      </c>
      <c r="J18" s="3">
        <v>43313</v>
      </c>
      <c r="K18" s="3">
        <v>43344</v>
      </c>
      <c r="M18">
        <v>6</v>
      </c>
      <c r="N18" t="s">
        <v>203</v>
      </c>
      <c r="O18" t="s">
        <v>196</v>
      </c>
      <c r="P18" t="s">
        <v>197</v>
      </c>
      <c r="Q18" t="s">
        <v>120</v>
      </c>
      <c r="R18" t="s">
        <v>204</v>
      </c>
      <c r="S18" t="s">
        <v>205</v>
      </c>
      <c r="T18">
        <v>1293.1600000000001</v>
      </c>
      <c r="U18">
        <v>1518.19</v>
      </c>
      <c r="V18" t="s">
        <v>200</v>
      </c>
      <c r="W18" t="s">
        <v>115</v>
      </c>
      <c r="X18" t="s">
        <v>127</v>
      </c>
      <c r="Y18" t="s">
        <v>201</v>
      </c>
      <c r="Z18" t="s">
        <v>87</v>
      </c>
      <c r="AA18">
        <v>2.8570000000000002</v>
      </c>
      <c r="AB18" t="s">
        <v>56</v>
      </c>
      <c r="AC18" t="s">
        <v>57</v>
      </c>
      <c r="AF18">
        <v>548066.59</v>
      </c>
      <c r="AH18">
        <v>350</v>
      </c>
      <c r="AI18" t="s">
        <v>124</v>
      </c>
      <c r="AJ18">
        <v>507.5</v>
      </c>
      <c r="AK18" t="s">
        <v>125</v>
      </c>
      <c r="AL18" t="s">
        <v>43</v>
      </c>
      <c r="AM18" t="s">
        <v>202</v>
      </c>
      <c r="AN18" t="s">
        <v>44</v>
      </c>
    </row>
    <row r="19" spans="1:40" x14ac:dyDescent="0.25">
      <c r="A19" s="2">
        <v>13015</v>
      </c>
      <c r="B19" s="6" t="s">
        <v>77</v>
      </c>
      <c r="C19" t="s">
        <v>41</v>
      </c>
      <c r="D19" s="5" t="s">
        <v>42</v>
      </c>
      <c r="E19" t="s">
        <v>44</v>
      </c>
      <c r="F19" t="s">
        <v>43</v>
      </c>
      <c r="G19" s="5" t="s">
        <v>44</v>
      </c>
      <c r="H19" s="3">
        <v>43159.813240740703</v>
      </c>
      <c r="I19" s="3">
        <v>43159.813240740703</v>
      </c>
      <c r="J19" s="3">
        <v>43313</v>
      </c>
      <c r="K19" s="3">
        <v>43344</v>
      </c>
      <c r="M19">
        <v>6</v>
      </c>
      <c r="N19" t="s">
        <v>206</v>
      </c>
      <c r="O19" t="s">
        <v>196</v>
      </c>
      <c r="P19" t="s">
        <v>197</v>
      </c>
      <c r="Q19" t="s">
        <v>120</v>
      </c>
      <c r="R19" t="s">
        <v>207</v>
      </c>
      <c r="S19" t="s">
        <v>208</v>
      </c>
      <c r="T19">
        <v>2568.21</v>
      </c>
      <c r="U19">
        <v>3004.9</v>
      </c>
      <c r="V19" t="s">
        <v>200</v>
      </c>
      <c r="W19" t="s">
        <v>115</v>
      </c>
      <c r="X19" t="s">
        <v>128</v>
      </c>
      <c r="Y19" t="s">
        <v>201</v>
      </c>
      <c r="Z19" t="s">
        <v>87</v>
      </c>
      <c r="AA19">
        <v>5.7140000000000004</v>
      </c>
      <c r="AB19" t="s">
        <v>56</v>
      </c>
      <c r="AC19" t="s">
        <v>57</v>
      </c>
      <c r="AF19">
        <v>459749.7</v>
      </c>
      <c r="AH19">
        <v>350</v>
      </c>
      <c r="AI19" t="s">
        <v>124</v>
      </c>
      <c r="AJ19">
        <v>507.5</v>
      </c>
      <c r="AK19" t="s">
        <v>125</v>
      </c>
      <c r="AL19" t="s">
        <v>43</v>
      </c>
      <c r="AM19" t="s">
        <v>202</v>
      </c>
      <c r="AN19" t="s">
        <v>44</v>
      </c>
    </row>
    <row r="20" spans="1:40" x14ac:dyDescent="0.25">
      <c r="A20" s="2">
        <v>13016</v>
      </c>
      <c r="B20" s="6" t="s">
        <v>77</v>
      </c>
      <c r="C20" t="s">
        <v>41</v>
      </c>
      <c r="D20" s="5" t="s">
        <v>42</v>
      </c>
      <c r="E20" t="s">
        <v>44</v>
      </c>
      <c r="F20" t="s">
        <v>43</v>
      </c>
      <c r="G20" s="5" t="s">
        <v>44</v>
      </c>
      <c r="H20" s="3">
        <v>43159.814016203702</v>
      </c>
      <c r="I20" s="3">
        <v>43159.814016203702</v>
      </c>
      <c r="J20" s="3">
        <v>43313</v>
      </c>
      <c r="K20" s="3">
        <v>43344</v>
      </c>
      <c r="M20">
        <v>6</v>
      </c>
      <c r="N20" t="s">
        <v>209</v>
      </c>
      <c r="O20" t="s">
        <v>196</v>
      </c>
      <c r="P20" t="s">
        <v>197</v>
      </c>
      <c r="Q20" t="s">
        <v>120</v>
      </c>
      <c r="R20" t="s">
        <v>210</v>
      </c>
      <c r="S20" t="s">
        <v>211</v>
      </c>
      <c r="T20">
        <v>3749.71</v>
      </c>
      <c r="U20">
        <v>4382.53</v>
      </c>
      <c r="V20" t="s">
        <v>200</v>
      </c>
      <c r="W20" t="s">
        <v>115</v>
      </c>
      <c r="X20" t="s">
        <v>212</v>
      </c>
      <c r="Y20" t="s">
        <v>201</v>
      </c>
      <c r="Z20" t="s">
        <v>87</v>
      </c>
      <c r="AA20">
        <v>8.5709999999999997</v>
      </c>
      <c r="AB20" t="s">
        <v>56</v>
      </c>
      <c r="AC20" t="s">
        <v>57</v>
      </c>
      <c r="AF20">
        <v>289246.98</v>
      </c>
      <c r="AH20">
        <v>350</v>
      </c>
      <c r="AI20" t="s">
        <v>124</v>
      </c>
      <c r="AJ20">
        <v>507.5</v>
      </c>
      <c r="AK20" t="s">
        <v>125</v>
      </c>
      <c r="AL20" t="s">
        <v>43</v>
      </c>
      <c r="AM20" t="s">
        <v>202</v>
      </c>
      <c r="AN20" t="s">
        <v>44</v>
      </c>
    </row>
    <row r="21" spans="1:40" x14ac:dyDescent="0.25">
      <c r="A21" s="2">
        <v>13017</v>
      </c>
      <c r="B21" s="6" t="s">
        <v>77</v>
      </c>
      <c r="C21" t="s">
        <v>41</v>
      </c>
      <c r="D21" s="5" t="s">
        <v>42</v>
      </c>
      <c r="E21" t="s">
        <v>44</v>
      </c>
      <c r="F21" t="s">
        <v>43</v>
      </c>
      <c r="G21" s="5" t="s">
        <v>44</v>
      </c>
      <c r="H21" s="3">
        <v>43159.816215277802</v>
      </c>
      <c r="I21" s="3">
        <v>43159.816215277802</v>
      </c>
      <c r="J21" s="3">
        <v>43313</v>
      </c>
      <c r="K21" s="3">
        <v>43344</v>
      </c>
      <c r="M21">
        <v>6</v>
      </c>
      <c r="N21" t="s">
        <v>213</v>
      </c>
      <c r="O21" t="s">
        <v>196</v>
      </c>
      <c r="P21" t="s">
        <v>197</v>
      </c>
      <c r="Q21" t="s">
        <v>120</v>
      </c>
      <c r="R21" t="s">
        <v>214</v>
      </c>
      <c r="S21" t="s">
        <v>215</v>
      </c>
      <c r="T21">
        <v>325.48</v>
      </c>
      <c r="U21">
        <v>387.99</v>
      </c>
      <c r="V21" t="s">
        <v>200</v>
      </c>
      <c r="W21" t="s">
        <v>115</v>
      </c>
      <c r="X21" t="s">
        <v>121</v>
      </c>
      <c r="Y21" t="s">
        <v>201</v>
      </c>
      <c r="Z21" t="s">
        <v>87</v>
      </c>
      <c r="AA21">
        <v>0.71399999999999997</v>
      </c>
      <c r="AB21" t="s">
        <v>56</v>
      </c>
      <c r="AC21" t="s">
        <v>57</v>
      </c>
      <c r="AF21">
        <v>12803.67</v>
      </c>
      <c r="AH21">
        <v>350</v>
      </c>
      <c r="AI21" t="s">
        <v>124</v>
      </c>
      <c r="AJ21">
        <v>507.5</v>
      </c>
      <c r="AK21" t="s">
        <v>125</v>
      </c>
      <c r="AL21" t="s">
        <v>43</v>
      </c>
      <c r="AM21" t="s">
        <v>202</v>
      </c>
      <c r="AN21" t="s">
        <v>44</v>
      </c>
    </row>
    <row r="22" spans="1:40" x14ac:dyDescent="0.25">
      <c r="A22" s="2">
        <v>13062</v>
      </c>
      <c r="B22" t="s">
        <v>40</v>
      </c>
      <c r="C22" t="s">
        <v>41</v>
      </c>
      <c r="D22" s="5" t="s">
        <v>42</v>
      </c>
      <c r="E22" t="s">
        <v>44</v>
      </c>
      <c r="F22" t="s">
        <v>43</v>
      </c>
      <c r="G22" s="5" t="s">
        <v>44</v>
      </c>
      <c r="H22" s="3">
        <v>43159.822314814803</v>
      </c>
      <c r="I22" s="3">
        <v>43159.822314814803</v>
      </c>
      <c r="J22" s="3">
        <v>43313</v>
      </c>
      <c r="K22" s="3">
        <v>43344</v>
      </c>
      <c r="M22">
        <v>6</v>
      </c>
      <c r="N22" t="s">
        <v>216</v>
      </c>
      <c r="O22" t="s">
        <v>217</v>
      </c>
      <c r="P22" t="s">
        <v>218</v>
      </c>
      <c r="Q22" t="s">
        <v>219</v>
      </c>
      <c r="R22" t="s">
        <v>220</v>
      </c>
      <c r="S22" t="s">
        <v>221</v>
      </c>
      <c r="T22">
        <v>2857.8</v>
      </c>
      <c r="U22">
        <v>3342.56</v>
      </c>
      <c r="V22" t="s">
        <v>222</v>
      </c>
      <c r="W22" t="s">
        <v>115</v>
      </c>
      <c r="X22" t="s">
        <v>223</v>
      </c>
      <c r="Y22" t="s">
        <v>224</v>
      </c>
      <c r="Z22" t="s">
        <v>225</v>
      </c>
      <c r="AA22">
        <v>27.777999999999999</v>
      </c>
      <c r="AB22" t="s">
        <v>56</v>
      </c>
      <c r="AC22" t="s">
        <v>57</v>
      </c>
      <c r="AD22">
        <v>1672222</v>
      </c>
      <c r="AE22">
        <v>3118608</v>
      </c>
      <c r="AF22">
        <v>6317438</v>
      </c>
      <c r="AG22">
        <v>9596490</v>
      </c>
      <c r="AH22">
        <v>1.8</v>
      </c>
      <c r="AI22" t="s">
        <v>171</v>
      </c>
      <c r="AJ22">
        <v>120.33199999999999</v>
      </c>
      <c r="AK22" t="s">
        <v>59</v>
      </c>
      <c r="AL22" t="s">
        <v>43</v>
      </c>
      <c r="AM22" t="s">
        <v>226</v>
      </c>
      <c r="AN22" t="s">
        <v>43</v>
      </c>
    </row>
    <row r="23" spans="1:40" x14ac:dyDescent="0.25">
      <c r="A23" s="2">
        <v>13110</v>
      </c>
      <c r="B23" s="6" t="s">
        <v>77</v>
      </c>
      <c r="C23" t="s">
        <v>41</v>
      </c>
      <c r="D23" s="5" t="s">
        <v>42</v>
      </c>
      <c r="E23" t="s">
        <v>44</v>
      </c>
      <c r="F23" t="s">
        <v>43</v>
      </c>
      <c r="G23" s="5" t="s">
        <v>44</v>
      </c>
      <c r="H23" s="3">
        <v>43159.868032407401</v>
      </c>
      <c r="I23" s="3">
        <v>43297.343229166698</v>
      </c>
      <c r="J23" s="3">
        <v>43466</v>
      </c>
      <c r="K23" s="3">
        <v>43497</v>
      </c>
      <c r="M23">
        <v>11</v>
      </c>
      <c r="N23" t="s">
        <v>227</v>
      </c>
      <c r="O23" t="s">
        <v>119</v>
      </c>
      <c r="P23" t="s">
        <v>228</v>
      </c>
      <c r="Q23" t="s">
        <v>229</v>
      </c>
      <c r="R23" t="s">
        <v>230</v>
      </c>
      <c r="S23" t="s">
        <v>231</v>
      </c>
      <c r="T23">
        <v>246.68</v>
      </c>
      <c r="U23">
        <v>295.24</v>
      </c>
      <c r="V23" t="s">
        <v>232</v>
      </c>
      <c r="W23" t="s">
        <v>115</v>
      </c>
      <c r="X23" t="s">
        <v>233</v>
      </c>
      <c r="Y23" t="s">
        <v>122</v>
      </c>
      <c r="Z23" t="s">
        <v>123</v>
      </c>
      <c r="AA23">
        <v>1.667</v>
      </c>
      <c r="AB23" t="s">
        <v>56</v>
      </c>
      <c r="AC23" t="s">
        <v>57</v>
      </c>
      <c r="AF23">
        <v>1123391</v>
      </c>
      <c r="AH23">
        <v>0.6</v>
      </c>
      <c r="AI23" t="s">
        <v>234</v>
      </c>
      <c r="AJ23">
        <v>124.575</v>
      </c>
      <c r="AK23" t="s">
        <v>235</v>
      </c>
      <c r="AL23" t="s">
        <v>43</v>
      </c>
      <c r="AM23" t="s">
        <v>236</v>
      </c>
      <c r="AN23" t="s">
        <v>44</v>
      </c>
    </row>
    <row r="24" spans="1:40" x14ac:dyDescent="0.25">
      <c r="A24" s="2">
        <v>12969</v>
      </c>
      <c r="B24" s="6" t="s">
        <v>77</v>
      </c>
      <c r="C24" t="s">
        <v>41</v>
      </c>
      <c r="D24" s="5" t="s">
        <v>42</v>
      </c>
      <c r="E24" t="s">
        <v>44</v>
      </c>
      <c r="F24" t="s">
        <v>43</v>
      </c>
      <c r="G24" s="5" t="s">
        <v>44</v>
      </c>
      <c r="H24" s="3">
        <v>43159.935740740701</v>
      </c>
      <c r="I24" s="3">
        <v>43159.935740740701</v>
      </c>
      <c r="J24" s="3">
        <v>43313</v>
      </c>
      <c r="K24" s="3">
        <v>43344</v>
      </c>
      <c r="M24">
        <v>6</v>
      </c>
      <c r="N24" t="s">
        <v>237</v>
      </c>
      <c r="O24" t="s">
        <v>238</v>
      </c>
      <c r="P24" t="s">
        <v>239</v>
      </c>
      <c r="Q24" t="s">
        <v>240</v>
      </c>
      <c r="R24" t="s">
        <v>241</v>
      </c>
      <c r="S24" t="s">
        <v>242</v>
      </c>
      <c r="T24">
        <v>1400.01</v>
      </c>
      <c r="U24">
        <v>1642.78</v>
      </c>
      <c r="V24" t="s">
        <v>243</v>
      </c>
      <c r="W24" t="s">
        <v>52</v>
      </c>
      <c r="X24" t="s">
        <v>244</v>
      </c>
      <c r="Y24" t="s">
        <v>245</v>
      </c>
      <c r="Z24" t="s">
        <v>185</v>
      </c>
      <c r="AA24">
        <v>30</v>
      </c>
      <c r="AB24" t="s">
        <v>56</v>
      </c>
      <c r="AC24" t="s">
        <v>57</v>
      </c>
      <c r="AF24">
        <v>52569</v>
      </c>
      <c r="AH24">
        <v>1</v>
      </c>
      <c r="AI24" t="s">
        <v>58</v>
      </c>
      <c r="AJ24">
        <v>54.76</v>
      </c>
      <c r="AK24" t="s">
        <v>155</v>
      </c>
      <c r="AL24" t="s">
        <v>43</v>
      </c>
      <c r="AM24" t="s">
        <v>246</v>
      </c>
      <c r="AN24" t="s">
        <v>43</v>
      </c>
    </row>
    <row r="25" spans="1:40" x14ac:dyDescent="0.25">
      <c r="A25" s="2">
        <v>12968</v>
      </c>
      <c r="B25" s="6" t="s">
        <v>77</v>
      </c>
      <c r="C25" t="s">
        <v>41</v>
      </c>
      <c r="D25" s="5" t="s">
        <v>42</v>
      </c>
      <c r="E25" t="s">
        <v>44</v>
      </c>
      <c r="F25" t="s">
        <v>43</v>
      </c>
      <c r="G25" s="5" t="s">
        <v>44</v>
      </c>
      <c r="H25" s="3">
        <v>43159.936111111099</v>
      </c>
      <c r="I25" s="3">
        <v>43159.936111111099</v>
      </c>
      <c r="J25" s="3">
        <v>43313</v>
      </c>
      <c r="K25" s="3">
        <v>43344</v>
      </c>
      <c r="M25">
        <v>6</v>
      </c>
      <c r="N25" t="s">
        <v>247</v>
      </c>
      <c r="O25" t="s">
        <v>238</v>
      </c>
      <c r="P25" t="s">
        <v>239</v>
      </c>
      <c r="Q25" t="s">
        <v>240</v>
      </c>
      <c r="R25" t="s">
        <v>248</v>
      </c>
      <c r="S25" t="s">
        <v>249</v>
      </c>
      <c r="T25">
        <v>3984.11</v>
      </c>
      <c r="U25">
        <v>4655.84</v>
      </c>
      <c r="V25" t="s">
        <v>243</v>
      </c>
      <c r="W25" t="s">
        <v>52</v>
      </c>
      <c r="X25" t="s">
        <v>250</v>
      </c>
      <c r="Y25" t="s">
        <v>245</v>
      </c>
      <c r="Z25" t="s">
        <v>185</v>
      </c>
      <c r="AA25">
        <v>30</v>
      </c>
      <c r="AB25" t="s">
        <v>56</v>
      </c>
      <c r="AC25" t="s">
        <v>57</v>
      </c>
      <c r="AF25">
        <v>353844</v>
      </c>
      <c r="AH25">
        <v>1</v>
      </c>
      <c r="AI25" t="s">
        <v>58</v>
      </c>
      <c r="AJ25">
        <v>155.19499999999999</v>
      </c>
      <c r="AK25" t="s">
        <v>155</v>
      </c>
      <c r="AL25" t="s">
        <v>43</v>
      </c>
      <c r="AM25" t="s">
        <v>246</v>
      </c>
      <c r="AN25" t="s">
        <v>43</v>
      </c>
    </row>
    <row r="26" spans="1:40" x14ac:dyDescent="0.25">
      <c r="A26" s="2">
        <v>12797</v>
      </c>
      <c r="B26" s="6" t="s">
        <v>77</v>
      </c>
      <c r="C26" t="s">
        <v>41</v>
      </c>
      <c r="D26" s="5" t="s">
        <v>42</v>
      </c>
      <c r="E26" t="s">
        <v>44</v>
      </c>
      <c r="F26" t="s">
        <v>43</v>
      </c>
      <c r="G26" s="5" t="s">
        <v>44</v>
      </c>
      <c r="H26" s="3">
        <v>43180.461550925902</v>
      </c>
      <c r="I26" s="3">
        <v>43180.461550925902</v>
      </c>
      <c r="J26" s="3">
        <v>43344</v>
      </c>
      <c r="K26" s="3">
        <v>43374</v>
      </c>
      <c r="M26">
        <v>6</v>
      </c>
      <c r="N26" t="s">
        <v>251</v>
      </c>
      <c r="O26" t="s">
        <v>252</v>
      </c>
      <c r="P26" t="s">
        <v>253</v>
      </c>
      <c r="Q26" t="s">
        <v>254</v>
      </c>
      <c r="R26" t="s">
        <v>255</v>
      </c>
      <c r="S26" t="s">
        <v>256</v>
      </c>
      <c r="T26">
        <v>10135.18</v>
      </c>
      <c r="U26">
        <v>11827.99</v>
      </c>
      <c r="V26" t="s">
        <v>257</v>
      </c>
      <c r="W26" t="s">
        <v>115</v>
      </c>
      <c r="X26" t="s">
        <v>258</v>
      </c>
      <c r="Y26" t="s">
        <v>259</v>
      </c>
      <c r="Z26" t="s">
        <v>55</v>
      </c>
      <c r="AA26">
        <v>55.555999999999997</v>
      </c>
      <c r="AB26" t="s">
        <v>56</v>
      </c>
      <c r="AC26" t="s">
        <v>57</v>
      </c>
      <c r="AF26">
        <v>2294630.1</v>
      </c>
      <c r="AH26">
        <v>2.7</v>
      </c>
      <c r="AI26" t="s">
        <v>88</v>
      </c>
      <c r="AJ26">
        <v>212.90299999999999</v>
      </c>
      <c r="AK26" t="s">
        <v>260</v>
      </c>
      <c r="AL26" t="s">
        <v>43</v>
      </c>
      <c r="AM26" t="s">
        <v>261</v>
      </c>
      <c r="AN26" t="s">
        <v>44</v>
      </c>
    </row>
    <row r="27" spans="1:40" x14ac:dyDescent="0.25">
      <c r="A27" s="2">
        <v>13256</v>
      </c>
      <c r="B27" s="6" t="s">
        <v>77</v>
      </c>
      <c r="C27" t="s">
        <v>41</v>
      </c>
      <c r="D27" s="5" t="s">
        <v>42</v>
      </c>
      <c r="E27" t="s">
        <v>43</v>
      </c>
      <c r="F27" t="s">
        <v>43</v>
      </c>
      <c r="G27" s="5" t="s">
        <v>44</v>
      </c>
      <c r="H27" s="3">
        <v>43186.503240740698</v>
      </c>
      <c r="I27" s="3">
        <v>43273.405740740702</v>
      </c>
      <c r="J27" s="3">
        <v>43435</v>
      </c>
      <c r="K27" s="3">
        <v>43466</v>
      </c>
      <c r="M27">
        <v>9</v>
      </c>
      <c r="N27" t="s">
        <v>262</v>
      </c>
      <c r="O27" t="s">
        <v>263</v>
      </c>
      <c r="P27" t="s">
        <v>264</v>
      </c>
      <c r="Q27" t="s">
        <v>265</v>
      </c>
      <c r="R27" t="s">
        <v>266</v>
      </c>
      <c r="S27" t="s">
        <v>267</v>
      </c>
      <c r="T27">
        <v>5230</v>
      </c>
      <c r="U27">
        <v>6108.55</v>
      </c>
      <c r="V27" t="s">
        <v>268</v>
      </c>
      <c r="W27" t="s">
        <v>52</v>
      </c>
      <c r="X27" t="s">
        <v>269</v>
      </c>
      <c r="Y27" t="s">
        <v>270</v>
      </c>
      <c r="Z27" t="s">
        <v>188</v>
      </c>
      <c r="AA27">
        <v>28</v>
      </c>
      <c r="AB27" t="s">
        <v>56</v>
      </c>
      <c r="AC27" t="s">
        <v>57</v>
      </c>
      <c r="AF27">
        <v>900000</v>
      </c>
      <c r="AH27">
        <v>1</v>
      </c>
      <c r="AI27" t="s">
        <v>58</v>
      </c>
      <c r="AJ27">
        <v>163.62200000000001</v>
      </c>
      <c r="AK27" t="s">
        <v>155</v>
      </c>
      <c r="AL27" t="s">
        <v>43</v>
      </c>
      <c r="AM27" t="s">
        <v>271</v>
      </c>
      <c r="AN27" t="s">
        <v>43</v>
      </c>
    </row>
    <row r="28" spans="1:40" x14ac:dyDescent="0.25">
      <c r="A28" s="2">
        <v>13255</v>
      </c>
      <c r="B28" s="6" t="s">
        <v>77</v>
      </c>
      <c r="C28" t="s">
        <v>41</v>
      </c>
      <c r="D28" s="5" t="s">
        <v>42</v>
      </c>
      <c r="E28" t="s">
        <v>43</v>
      </c>
      <c r="F28" t="s">
        <v>43</v>
      </c>
      <c r="G28" s="5" t="s">
        <v>44</v>
      </c>
      <c r="H28" s="3">
        <v>43186.503541666701</v>
      </c>
      <c r="I28" s="3">
        <v>43273.404918981498</v>
      </c>
      <c r="J28" s="3">
        <v>43435</v>
      </c>
      <c r="K28" s="3">
        <v>43466</v>
      </c>
      <c r="M28">
        <v>9</v>
      </c>
      <c r="N28" t="s">
        <v>272</v>
      </c>
      <c r="O28" t="s">
        <v>263</v>
      </c>
      <c r="P28" t="s">
        <v>264</v>
      </c>
      <c r="Q28" t="s">
        <v>265</v>
      </c>
      <c r="R28" t="s">
        <v>266</v>
      </c>
      <c r="S28" t="s">
        <v>273</v>
      </c>
      <c r="T28">
        <v>5230</v>
      </c>
      <c r="U28">
        <v>6108.55</v>
      </c>
      <c r="V28" t="s">
        <v>268</v>
      </c>
      <c r="W28" t="s">
        <v>52</v>
      </c>
      <c r="X28" t="s">
        <v>274</v>
      </c>
      <c r="Y28" t="s">
        <v>270</v>
      </c>
      <c r="Z28" t="s">
        <v>188</v>
      </c>
      <c r="AA28">
        <v>20</v>
      </c>
      <c r="AB28" t="s">
        <v>56</v>
      </c>
      <c r="AC28" t="s">
        <v>57</v>
      </c>
      <c r="AF28">
        <v>900000</v>
      </c>
      <c r="AH28">
        <v>1</v>
      </c>
      <c r="AI28" t="s">
        <v>58</v>
      </c>
      <c r="AJ28">
        <v>163.62200000000001</v>
      </c>
      <c r="AK28" t="s">
        <v>155</v>
      </c>
      <c r="AL28" t="s">
        <v>43</v>
      </c>
      <c r="AM28" t="s">
        <v>271</v>
      </c>
      <c r="AN28" t="s">
        <v>43</v>
      </c>
    </row>
    <row r="29" spans="1:40" x14ac:dyDescent="0.25">
      <c r="A29" s="2">
        <v>13205</v>
      </c>
      <c r="B29" s="6" t="s">
        <v>77</v>
      </c>
      <c r="C29" t="s">
        <v>41</v>
      </c>
      <c r="D29" s="5" t="s">
        <v>42</v>
      </c>
      <c r="E29" t="s">
        <v>43</v>
      </c>
      <c r="F29" t="s">
        <v>43</v>
      </c>
      <c r="G29" s="5" t="s">
        <v>44</v>
      </c>
      <c r="H29" s="3">
        <v>43186.503726851901</v>
      </c>
      <c r="I29" s="3">
        <v>43273.403645833299</v>
      </c>
      <c r="J29" s="3">
        <v>43435</v>
      </c>
      <c r="K29" s="3">
        <v>43466</v>
      </c>
      <c r="M29">
        <v>9</v>
      </c>
      <c r="N29" t="s">
        <v>275</v>
      </c>
      <c r="O29" t="s">
        <v>263</v>
      </c>
      <c r="P29" t="s">
        <v>264</v>
      </c>
      <c r="Q29" t="s">
        <v>265</v>
      </c>
      <c r="R29" t="s">
        <v>276</v>
      </c>
      <c r="S29" t="s">
        <v>277</v>
      </c>
      <c r="T29">
        <v>5230</v>
      </c>
      <c r="U29">
        <v>6108.55</v>
      </c>
      <c r="V29" t="s">
        <v>268</v>
      </c>
      <c r="W29" t="s">
        <v>52</v>
      </c>
      <c r="X29" t="s">
        <v>278</v>
      </c>
      <c r="Y29" t="s">
        <v>270</v>
      </c>
      <c r="Z29" t="s">
        <v>188</v>
      </c>
      <c r="AA29">
        <v>12</v>
      </c>
      <c r="AB29" t="s">
        <v>56</v>
      </c>
      <c r="AC29" t="s">
        <v>57</v>
      </c>
      <c r="AF29">
        <v>900000</v>
      </c>
      <c r="AH29">
        <v>1</v>
      </c>
      <c r="AI29" t="s">
        <v>58</v>
      </c>
      <c r="AJ29">
        <v>163.62200000000001</v>
      </c>
      <c r="AK29" t="s">
        <v>155</v>
      </c>
      <c r="AL29" t="s">
        <v>43</v>
      </c>
      <c r="AM29" t="s">
        <v>271</v>
      </c>
      <c r="AN29" t="s">
        <v>43</v>
      </c>
    </row>
    <row r="30" spans="1:40" x14ac:dyDescent="0.25">
      <c r="A30" s="2">
        <v>13322</v>
      </c>
      <c r="B30" s="6" t="s">
        <v>77</v>
      </c>
      <c r="C30" t="s">
        <v>41</v>
      </c>
      <c r="D30" s="5" t="s">
        <v>42</v>
      </c>
      <c r="E30" t="s">
        <v>44</v>
      </c>
      <c r="F30" t="s">
        <v>43</v>
      </c>
      <c r="G30" s="5" t="s">
        <v>44</v>
      </c>
      <c r="H30" s="3">
        <v>43188.522106481498</v>
      </c>
      <c r="I30" s="3">
        <v>43188.522106481498</v>
      </c>
      <c r="J30" s="3">
        <v>43344</v>
      </c>
      <c r="K30" s="3">
        <v>43374</v>
      </c>
      <c r="M30">
        <v>6</v>
      </c>
      <c r="N30" t="s">
        <v>281</v>
      </c>
      <c r="O30" t="s">
        <v>282</v>
      </c>
      <c r="P30" t="s">
        <v>283</v>
      </c>
      <c r="Q30" t="s">
        <v>284</v>
      </c>
      <c r="R30" t="s">
        <v>285</v>
      </c>
      <c r="S30" t="s">
        <v>286</v>
      </c>
      <c r="T30">
        <v>1073.03</v>
      </c>
      <c r="U30">
        <v>1261.52</v>
      </c>
      <c r="V30" t="s">
        <v>287</v>
      </c>
      <c r="W30" t="s">
        <v>52</v>
      </c>
      <c r="X30" t="s">
        <v>57</v>
      </c>
      <c r="Y30" t="s">
        <v>288</v>
      </c>
      <c r="Z30" t="s">
        <v>123</v>
      </c>
      <c r="AA30">
        <v>14</v>
      </c>
      <c r="AB30" t="s">
        <v>56</v>
      </c>
      <c r="AC30" t="s">
        <v>57</v>
      </c>
      <c r="AF30">
        <v>10092.16</v>
      </c>
      <c r="AH30">
        <v>3</v>
      </c>
      <c r="AI30" t="s">
        <v>58</v>
      </c>
      <c r="AJ30">
        <v>90.108999999999995</v>
      </c>
      <c r="AK30" t="s">
        <v>289</v>
      </c>
      <c r="AL30" t="s">
        <v>43</v>
      </c>
      <c r="AM30" t="s">
        <v>290</v>
      </c>
      <c r="AN30" t="s">
        <v>43</v>
      </c>
    </row>
    <row r="31" spans="1:40" x14ac:dyDescent="0.25">
      <c r="A31" s="2">
        <v>13323</v>
      </c>
      <c r="B31" s="6" t="s">
        <v>77</v>
      </c>
      <c r="C31" t="s">
        <v>41</v>
      </c>
      <c r="D31" s="5" t="s">
        <v>42</v>
      </c>
      <c r="E31" t="s">
        <v>44</v>
      </c>
      <c r="F31" t="s">
        <v>43</v>
      </c>
      <c r="G31" s="5" t="s">
        <v>44</v>
      </c>
      <c r="H31" s="3">
        <v>43188.529016203698</v>
      </c>
      <c r="I31" s="3">
        <v>43188.529016203698</v>
      </c>
      <c r="J31" s="3">
        <v>43344</v>
      </c>
      <c r="K31" s="3">
        <v>43374</v>
      </c>
      <c r="M31">
        <v>6</v>
      </c>
      <c r="N31" t="s">
        <v>291</v>
      </c>
      <c r="O31" t="s">
        <v>282</v>
      </c>
      <c r="P31" t="s">
        <v>283</v>
      </c>
      <c r="Q31" t="s">
        <v>284</v>
      </c>
      <c r="R31" t="s">
        <v>292</v>
      </c>
      <c r="S31" t="s">
        <v>293</v>
      </c>
      <c r="T31">
        <v>1073.03</v>
      </c>
      <c r="U31">
        <v>1261.52</v>
      </c>
      <c r="V31" t="s">
        <v>287</v>
      </c>
      <c r="W31" t="s">
        <v>52</v>
      </c>
      <c r="X31" t="s">
        <v>57</v>
      </c>
      <c r="Y31" t="s">
        <v>288</v>
      </c>
      <c r="Z31" t="s">
        <v>123</v>
      </c>
      <c r="AA31">
        <v>14</v>
      </c>
      <c r="AB31" t="s">
        <v>56</v>
      </c>
      <c r="AC31" t="s">
        <v>57</v>
      </c>
      <c r="AF31">
        <v>10092.16</v>
      </c>
      <c r="AH31">
        <v>3</v>
      </c>
      <c r="AI31" t="s">
        <v>58</v>
      </c>
      <c r="AJ31">
        <v>90.108999999999995</v>
      </c>
      <c r="AK31" t="s">
        <v>289</v>
      </c>
      <c r="AL31" t="s">
        <v>43</v>
      </c>
      <c r="AM31" t="s">
        <v>290</v>
      </c>
      <c r="AN31" t="s">
        <v>43</v>
      </c>
    </row>
    <row r="32" spans="1:40" x14ac:dyDescent="0.25">
      <c r="A32" s="2">
        <v>13324</v>
      </c>
      <c r="B32" s="6" t="s">
        <v>77</v>
      </c>
      <c r="C32" t="s">
        <v>41</v>
      </c>
      <c r="D32" s="5" t="s">
        <v>42</v>
      </c>
      <c r="E32" t="s">
        <v>44</v>
      </c>
      <c r="F32" t="s">
        <v>43</v>
      </c>
      <c r="G32" s="5" t="s">
        <v>44</v>
      </c>
      <c r="H32" s="3">
        <v>43188.536747685197</v>
      </c>
      <c r="I32" s="3">
        <v>43188.536747685197</v>
      </c>
      <c r="J32" s="3">
        <v>43344</v>
      </c>
      <c r="K32" s="3">
        <v>43374</v>
      </c>
      <c r="M32">
        <v>6</v>
      </c>
      <c r="N32" t="s">
        <v>294</v>
      </c>
      <c r="O32" t="s">
        <v>282</v>
      </c>
      <c r="P32" t="s">
        <v>283</v>
      </c>
      <c r="Q32" t="s">
        <v>284</v>
      </c>
      <c r="R32" t="s">
        <v>295</v>
      </c>
      <c r="S32" t="s">
        <v>296</v>
      </c>
      <c r="T32">
        <v>1073.03</v>
      </c>
      <c r="U32">
        <v>1261.52</v>
      </c>
      <c r="V32" t="s">
        <v>287</v>
      </c>
      <c r="W32" t="s">
        <v>52</v>
      </c>
      <c r="X32" t="s">
        <v>57</v>
      </c>
      <c r="Y32" t="s">
        <v>288</v>
      </c>
      <c r="Z32" t="s">
        <v>123</v>
      </c>
      <c r="AA32">
        <v>14</v>
      </c>
      <c r="AB32" t="s">
        <v>56</v>
      </c>
      <c r="AC32" t="s">
        <v>57</v>
      </c>
      <c r="AF32">
        <v>10092.16</v>
      </c>
      <c r="AH32">
        <v>3</v>
      </c>
      <c r="AI32" t="s">
        <v>58</v>
      </c>
      <c r="AJ32">
        <v>90.108999999999995</v>
      </c>
      <c r="AK32" t="s">
        <v>289</v>
      </c>
      <c r="AL32" t="s">
        <v>43</v>
      </c>
      <c r="AM32" t="s">
        <v>290</v>
      </c>
      <c r="AN32" t="s">
        <v>43</v>
      </c>
    </row>
    <row r="33" spans="1:40" x14ac:dyDescent="0.25">
      <c r="A33" s="2">
        <v>13325</v>
      </c>
      <c r="B33" s="6" t="s">
        <v>77</v>
      </c>
      <c r="C33" t="s">
        <v>41</v>
      </c>
      <c r="D33" s="5" t="s">
        <v>42</v>
      </c>
      <c r="E33" t="s">
        <v>44</v>
      </c>
      <c r="F33" t="s">
        <v>43</v>
      </c>
      <c r="G33" s="5" t="s">
        <v>44</v>
      </c>
      <c r="H33" s="3">
        <v>43188.542222222197</v>
      </c>
      <c r="I33" s="3">
        <v>43188.542222222197</v>
      </c>
      <c r="J33" s="3">
        <v>43344</v>
      </c>
      <c r="K33" s="3">
        <v>43374</v>
      </c>
      <c r="M33">
        <v>6</v>
      </c>
      <c r="N33" t="s">
        <v>297</v>
      </c>
      <c r="O33" t="s">
        <v>282</v>
      </c>
      <c r="P33" t="s">
        <v>283</v>
      </c>
      <c r="Q33" t="s">
        <v>284</v>
      </c>
      <c r="R33" t="s">
        <v>298</v>
      </c>
      <c r="S33" t="s">
        <v>299</v>
      </c>
      <c r="T33">
        <v>1073.03</v>
      </c>
      <c r="U33">
        <v>1261.52</v>
      </c>
      <c r="V33" t="s">
        <v>287</v>
      </c>
      <c r="W33" t="s">
        <v>52</v>
      </c>
      <c r="X33" t="s">
        <v>57</v>
      </c>
      <c r="Y33" t="s">
        <v>288</v>
      </c>
      <c r="Z33" t="s">
        <v>123</v>
      </c>
      <c r="AA33">
        <v>14</v>
      </c>
      <c r="AB33" t="s">
        <v>56</v>
      </c>
      <c r="AC33" t="s">
        <v>57</v>
      </c>
      <c r="AF33">
        <v>30276.48</v>
      </c>
      <c r="AH33">
        <v>3</v>
      </c>
      <c r="AI33" t="s">
        <v>58</v>
      </c>
      <c r="AJ33">
        <v>90.108999999999995</v>
      </c>
      <c r="AK33" t="s">
        <v>289</v>
      </c>
      <c r="AL33" t="s">
        <v>43</v>
      </c>
      <c r="AM33" t="s">
        <v>290</v>
      </c>
      <c r="AN33" t="s">
        <v>43</v>
      </c>
    </row>
    <row r="34" spans="1:40" x14ac:dyDescent="0.25">
      <c r="A34" s="2">
        <v>13326</v>
      </c>
      <c r="B34" s="6" t="s">
        <v>77</v>
      </c>
      <c r="C34" t="s">
        <v>41</v>
      </c>
      <c r="D34" s="5" t="s">
        <v>42</v>
      </c>
      <c r="E34" t="s">
        <v>44</v>
      </c>
      <c r="F34" t="s">
        <v>43</v>
      </c>
      <c r="G34" s="5" t="s">
        <v>44</v>
      </c>
      <c r="H34" s="3">
        <v>43188.548912036997</v>
      </c>
      <c r="I34" s="3">
        <v>43188.548912036997</v>
      </c>
      <c r="J34" s="3">
        <v>43344</v>
      </c>
      <c r="K34" s="3">
        <v>43374</v>
      </c>
      <c r="M34">
        <v>6</v>
      </c>
      <c r="N34" t="s">
        <v>300</v>
      </c>
      <c r="O34" t="s">
        <v>282</v>
      </c>
      <c r="P34" t="s">
        <v>283</v>
      </c>
      <c r="Q34" t="s">
        <v>284</v>
      </c>
      <c r="R34" t="s">
        <v>298</v>
      </c>
      <c r="S34" t="s">
        <v>301</v>
      </c>
      <c r="T34">
        <v>2154.9499999999998</v>
      </c>
      <c r="U34">
        <v>2523.04</v>
      </c>
      <c r="V34" t="s">
        <v>287</v>
      </c>
      <c r="W34" t="s">
        <v>52</v>
      </c>
      <c r="X34" t="s">
        <v>57</v>
      </c>
      <c r="Y34" t="s">
        <v>288</v>
      </c>
      <c r="Z34" t="s">
        <v>123</v>
      </c>
      <c r="AA34">
        <v>28</v>
      </c>
      <c r="AB34" t="s">
        <v>56</v>
      </c>
      <c r="AC34" t="s">
        <v>57</v>
      </c>
      <c r="AF34">
        <v>1665206.4</v>
      </c>
      <c r="AH34">
        <v>3</v>
      </c>
      <c r="AI34" t="s">
        <v>58</v>
      </c>
      <c r="AJ34">
        <v>90.108999999999995</v>
      </c>
      <c r="AK34" t="s">
        <v>289</v>
      </c>
      <c r="AL34" t="s">
        <v>43</v>
      </c>
      <c r="AM34" t="s">
        <v>290</v>
      </c>
      <c r="AN34" t="s">
        <v>43</v>
      </c>
    </row>
    <row r="35" spans="1:40" x14ac:dyDescent="0.25">
      <c r="A35" s="2">
        <v>13398</v>
      </c>
      <c r="B35" s="6" t="s">
        <v>77</v>
      </c>
      <c r="C35" t="s">
        <v>41</v>
      </c>
      <c r="D35" s="5" t="s">
        <v>42</v>
      </c>
      <c r="E35" t="s">
        <v>44</v>
      </c>
      <c r="F35" t="s">
        <v>43</v>
      </c>
      <c r="G35" s="5" t="s">
        <v>44</v>
      </c>
      <c r="H35" s="3">
        <v>43190.6411226852</v>
      </c>
      <c r="I35" s="3">
        <v>43190.6411226852</v>
      </c>
      <c r="J35" s="3">
        <v>43344</v>
      </c>
      <c r="K35" s="3">
        <v>43374</v>
      </c>
      <c r="M35">
        <v>6</v>
      </c>
      <c r="N35" t="s">
        <v>304</v>
      </c>
      <c r="O35" t="s">
        <v>305</v>
      </c>
      <c r="P35" t="s">
        <v>306</v>
      </c>
      <c r="Q35" t="s">
        <v>307</v>
      </c>
      <c r="R35" t="s">
        <v>308</v>
      </c>
      <c r="S35" t="s">
        <v>309</v>
      </c>
      <c r="T35">
        <v>203.82</v>
      </c>
      <c r="U35">
        <v>244.79</v>
      </c>
      <c r="V35" t="s">
        <v>310</v>
      </c>
      <c r="W35" t="s">
        <v>52</v>
      </c>
      <c r="X35" t="s">
        <v>311</v>
      </c>
      <c r="Y35" t="s">
        <v>312</v>
      </c>
      <c r="Z35" t="s">
        <v>55</v>
      </c>
      <c r="AA35">
        <v>1</v>
      </c>
      <c r="AB35" t="s">
        <v>176</v>
      </c>
      <c r="AC35" t="s">
        <v>57</v>
      </c>
      <c r="AF35">
        <v>62671.360000000001</v>
      </c>
      <c r="AH35">
        <v>1</v>
      </c>
      <c r="AI35" t="s">
        <v>58</v>
      </c>
      <c r="AJ35">
        <v>0.123</v>
      </c>
      <c r="AK35" t="s">
        <v>59</v>
      </c>
      <c r="AL35" t="s">
        <v>43</v>
      </c>
      <c r="AM35" t="s">
        <v>313</v>
      </c>
      <c r="AN35" t="s">
        <v>44</v>
      </c>
    </row>
    <row r="36" spans="1:40" x14ac:dyDescent="0.25">
      <c r="A36" s="2">
        <v>13369</v>
      </c>
      <c r="B36" s="6" t="s">
        <v>77</v>
      </c>
      <c r="C36" t="s">
        <v>41</v>
      </c>
      <c r="D36" s="5" t="s">
        <v>42</v>
      </c>
      <c r="E36" t="s">
        <v>44</v>
      </c>
      <c r="F36" t="s">
        <v>43</v>
      </c>
      <c r="G36" s="5" t="s">
        <v>44</v>
      </c>
      <c r="H36" s="3">
        <v>43190.793935185196</v>
      </c>
      <c r="I36" s="3">
        <v>43328.5371759259</v>
      </c>
      <c r="J36" s="3">
        <v>43497</v>
      </c>
      <c r="K36" s="3">
        <v>43525</v>
      </c>
      <c r="M36">
        <v>11</v>
      </c>
      <c r="N36" t="s">
        <v>314</v>
      </c>
      <c r="O36" t="s">
        <v>315</v>
      </c>
      <c r="P36" t="s">
        <v>316</v>
      </c>
      <c r="Q36" t="s">
        <v>317</v>
      </c>
      <c r="R36" t="s">
        <v>318</v>
      </c>
      <c r="S36" t="s">
        <v>319</v>
      </c>
      <c r="T36">
        <v>3006</v>
      </c>
      <c r="U36">
        <v>3515.37</v>
      </c>
      <c r="V36" t="s">
        <v>320</v>
      </c>
      <c r="W36" t="s">
        <v>52</v>
      </c>
      <c r="X36" t="s">
        <v>321</v>
      </c>
      <c r="Y36" t="s">
        <v>322</v>
      </c>
      <c r="Z36" t="s">
        <v>323</v>
      </c>
      <c r="AA36">
        <v>1.339</v>
      </c>
      <c r="AB36" t="s">
        <v>56</v>
      </c>
      <c r="AC36" t="s">
        <v>57</v>
      </c>
      <c r="AF36">
        <v>674951</v>
      </c>
      <c r="AH36">
        <v>2.8</v>
      </c>
      <c r="AI36" t="s">
        <v>234</v>
      </c>
      <c r="AJ36">
        <v>2258.8989999999999</v>
      </c>
      <c r="AK36" t="s">
        <v>138</v>
      </c>
      <c r="AL36" t="s">
        <v>43</v>
      </c>
      <c r="AM36" t="s">
        <v>324</v>
      </c>
      <c r="AN36" t="s">
        <v>43</v>
      </c>
    </row>
    <row r="37" spans="1:40" x14ac:dyDescent="0.25">
      <c r="A37" s="2">
        <v>13371</v>
      </c>
      <c r="B37" s="6" t="s">
        <v>77</v>
      </c>
      <c r="C37" t="s">
        <v>41</v>
      </c>
      <c r="D37" s="5" t="s">
        <v>42</v>
      </c>
      <c r="E37" t="s">
        <v>44</v>
      </c>
      <c r="F37" t="s">
        <v>43</v>
      </c>
      <c r="G37" s="5" t="s">
        <v>44</v>
      </c>
      <c r="H37" s="3">
        <v>43190.795682870397</v>
      </c>
      <c r="I37" s="3">
        <v>43328.537291666697</v>
      </c>
      <c r="J37" s="3">
        <v>43497</v>
      </c>
      <c r="K37" s="3">
        <v>43525</v>
      </c>
      <c r="M37">
        <v>11</v>
      </c>
      <c r="N37" t="s">
        <v>325</v>
      </c>
      <c r="O37" t="s">
        <v>315</v>
      </c>
      <c r="P37" t="s">
        <v>316</v>
      </c>
      <c r="Q37" t="s">
        <v>317</v>
      </c>
      <c r="R37" t="s">
        <v>326</v>
      </c>
      <c r="S37" t="s">
        <v>327</v>
      </c>
      <c r="T37">
        <v>6012</v>
      </c>
      <c r="U37">
        <v>7020.36</v>
      </c>
      <c r="V37" t="s">
        <v>320</v>
      </c>
      <c r="W37" t="s">
        <v>52</v>
      </c>
      <c r="X37" t="s">
        <v>328</v>
      </c>
      <c r="Y37" t="s">
        <v>322</v>
      </c>
      <c r="Z37" t="s">
        <v>323</v>
      </c>
      <c r="AA37">
        <v>2.6789999999999998</v>
      </c>
      <c r="AB37" t="s">
        <v>56</v>
      </c>
      <c r="AC37" t="s">
        <v>57</v>
      </c>
      <c r="AF37">
        <v>1853357</v>
      </c>
      <c r="AH37">
        <v>2.8</v>
      </c>
      <c r="AI37" t="s">
        <v>234</v>
      </c>
      <c r="AJ37">
        <v>2258.8989999999999</v>
      </c>
      <c r="AK37" t="s">
        <v>138</v>
      </c>
      <c r="AL37" t="s">
        <v>43</v>
      </c>
      <c r="AM37" t="s">
        <v>324</v>
      </c>
      <c r="AN37" t="s">
        <v>43</v>
      </c>
    </row>
    <row r="38" spans="1:40" x14ac:dyDescent="0.25">
      <c r="A38" s="2">
        <v>13601</v>
      </c>
      <c r="B38" s="6" t="s">
        <v>77</v>
      </c>
      <c r="C38" t="s">
        <v>41</v>
      </c>
      <c r="D38" s="5" t="s">
        <v>42</v>
      </c>
      <c r="E38" t="s">
        <v>44</v>
      </c>
      <c r="F38" t="s">
        <v>43</v>
      </c>
      <c r="G38" s="5" t="s">
        <v>44</v>
      </c>
      <c r="H38" s="3">
        <v>43220.653078703697</v>
      </c>
      <c r="I38" s="3">
        <v>43220.653078703697</v>
      </c>
      <c r="J38" s="3">
        <v>43374</v>
      </c>
      <c r="K38" s="3">
        <v>43405</v>
      </c>
      <c r="M38">
        <v>6</v>
      </c>
      <c r="N38" t="s">
        <v>354</v>
      </c>
      <c r="O38" t="s">
        <v>303</v>
      </c>
      <c r="P38" t="s">
        <v>355</v>
      </c>
      <c r="Q38" t="s">
        <v>120</v>
      </c>
      <c r="R38" t="s">
        <v>356</v>
      </c>
      <c r="S38" t="s">
        <v>357</v>
      </c>
      <c r="T38">
        <v>133.79</v>
      </c>
      <c r="U38">
        <v>162.19</v>
      </c>
      <c r="V38" t="s">
        <v>358</v>
      </c>
      <c r="W38" t="s">
        <v>115</v>
      </c>
      <c r="X38" t="s">
        <v>121</v>
      </c>
      <c r="Y38" t="s">
        <v>359</v>
      </c>
      <c r="Z38" t="s">
        <v>302</v>
      </c>
      <c r="AA38">
        <v>0.71399999999999997</v>
      </c>
      <c r="AB38" t="s">
        <v>56</v>
      </c>
      <c r="AC38" t="s">
        <v>57</v>
      </c>
      <c r="AF38">
        <v>67702.740000000005</v>
      </c>
      <c r="AH38">
        <v>350</v>
      </c>
      <c r="AI38" t="s">
        <v>124</v>
      </c>
      <c r="AJ38">
        <v>220.221</v>
      </c>
      <c r="AK38" t="s">
        <v>125</v>
      </c>
      <c r="AL38" t="s">
        <v>43</v>
      </c>
      <c r="AM38" t="s">
        <v>360</v>
      </c>
      <c r="AN38" t="s">
        <v>44</v>
      </c>
    </row>
    <row r="39" spans="1:40" x14ac:dyDescent="0.25">
      <c r="A39" s="2">
        <v>13605</v>
      </c>
      <c r="B39" s="6" t="s">
        <v>77</v>
      </c>
      <c r="C39" t="s">
        <v>41</v>
      </c>
      <c r="D39" s="5" t="s">
        <v>42</v>
      </c>
      <c r="E39" t="s">
        <v>44</v>
      </c>
      <c r="F39" t="s">
        <v>43</v>
      </c>
      <c r="G39" s="5" t="s">
        <v>44</v>
      </c>
      <c r="H39" s="3">
        <v>43220.656585648103</v>
      </c>
      <c r="I39" s="3">
        <v>43220.656585648103</v>
      </c>
      <c r="J39" s="3">
        <v>43374</v>
      </c>
      <c r="K39" s="3">
        <v>43405</v>
      </c>
      <c r="M39">
        <v>6</v>
      </c>
      <c r="N39" t="s">
        <v>361</v>
      </c>
      <c r="O39" t="s">
        <v>303</v>
      </c>
      <c r="P39" t="s">
        <v>355</v>
      </c>
      <c r="Q39" t="s">
        <v>120</v>
      </c>
      <c r="R39" t="s">
        <v>362</v>
      </c>
      <c r="S39" t="s">
        <v>363</v>
      </c>
      <c r="T39">
        <v>267.58</v>
      </c>
      <c r="U39">
        <v>319.83999999999997</v>
      </c>
      <c r="V39" t="s">
        <v>358</v>
      </c>
      <c r="W39" t="s">
        <v>115</v>
      </c>
      <c r="X39" t="s">
        <v>126</v>
      </c>
      <c r="Y39" t="s">
        <v>359</v>
      </c>
      <c r="Z39" t="s">
        <v>302</v>
      </c>
      <c r="AA39">
        <v>1.429</v>
      </c>
      <c r="AB39" t="s">
        <v>56</v>
      </c>
      <c r="AC39" t="s">
        <v>57</v>
      </c>
      <c r="AF39">
        <v>138960.43</v>
      </c>
      <c r="AH39">
        <v>350</v>
      </c>
      <c r="AI39" t="s">
        <v>124</v>
      </c>
      <c r="AJ39">
        <v>220.221</v>
      </c>
      <c r="AK39" t="s">
        <v>125</v>
      </c>
      <c r="AL39" t="s">
        <v>43</v>
      </c>
      <c r="AM39" t="s">
        <v>360</v>
      </c>
      <c r="AN39" t="s">
        <v>44</v>
      </c>
    </row>
    <row r="40" spans="1:40" x14ac:dyDescent="0.25">
      <c r="A40" s="2">
        <v>13606</v>
      </c>
      <c r="B40" s="6" t="s">
        <v>77</v>
      </c>
      <c r="C40" t="s">
        <v>41</v>
      </c>
      <c r="D40" s="5" t="s">
        <v>42</v>
      </c>
      <c r="E40" t="s">
        <v>44</v>
      </c>
      <c r="F40" t="s">
        <v>43</v>
      </c>
      <c r="G40" s="5" t="s">
        <v>44</v>
      </c>
      <c r="H40" s="3">
        <v>43220.659594907404</v>
      </c>
      <c r="I40" s="3">
        <v>43220.659594907404</v>
      </c>
      <c r="J40" s="3">
        <v>43374</v>
      </c>
      <c r="K40" s="3">
        <v>43405</v>
      </c>
      <c r="M40">
        <v>6</v>
      </c>
      <c r="N40" t="s">
        <v>364</v>
      </c>
      <c r="O40" t="s">
        <v>303</v>
      </c>
      <c r="P40" t="s">
        <v>355</v>
      </c>
      <c r="Q40" t="s">
        <v>120</v>
      </c>
      <c r="R40" t="s">
        <v>365</v>
      </c>
      <c r="S40" t="s">
        <v>366</v>
      </c>
      <c r="T40">
        <v>535.15</v>
      </c>
      <c r="U40">
        <v>633.65</v>
      </c>
      <c r="V40" t="s">
        <v>358</v>
      </c>
      <c r="W40" t="s">
        <v>115</v>
      </c>
      <c r="X40" t="s">
        <v>127</v>
      </c>
      <c r="Y40" t="s">
        <v>359</v>
      </c>
      <c r="Z40" t="s">
        <v>302</v>
      </c>
      <c r="AA40">
        <v>2.8570000000000002</v>
      </c>
      <c r="AB40" t="s">
        <v>56</v>
      </c>
      <c r="AC40" t="s">
        <v>57</v>
      </c>
      <c r="AF40">
        <v>264503.61</v>
      </c>
      <c r="AH40">
        <v>350</v>
      </c>
      <c r="AI40" t="s">
        <v>124</v>
      </c>
      <c r="AJ40">
        <v>220.221</v>
      </c>
      <c r="AK40" t="s">
        <v>125</v>
      </c>
      <c r="AL40" t="s">
        <v>43</v>
      </c>
      <c r="AM40" t="s">
        <v>360</v>
      </c>
      <c r="AN40" t="s">
        <v>44</v>
      </c>
    </row>
    <row r="41" spans="1:40" x14ac:dyDescent="0.25">
      <c r="A41" s="2">
        <v>13607</v>
      </c>
      <c r="B41" s="6" t="s">
        <v>77</v>
      </c>
      <c r="C41" t="s">
        <v>41</v>
      </c>
      <c r="D41" s="5" t="s">
        <v>42</v>
      </c>
      <c r="E41" t="s">
        <v>44</v>
      </c>
      <c r="F41" t="s">
        <v>43</v>
      </c>
      <c r="G41" s="5" t="s">
        <v>44</v>
      </c>
      <c r="H41" s="3">
        <v>43220.662465277797</v>
      </c>
      <c r="I41" s="3">
        <v>43220.662465277797</v>
      </c>
      <c r="J41" s="3">
        <v>43374</v>
      </c>
      <c r="K41" s="3">
        <v>43405</v>
      </c>
      <c r="M41">
        <v>6</v>
      </c>
      <c r="N41" t="s">
        <v>367</v>
      </c>
      <c r="O41" t="s">
        <v>303</v>
      </c>
      <c r="P41" t="s">
        <v>355</v>
      </c>
      <c r="Q41" t="s">
        <v>120</v>
      </c>
      <c r="R41" t="s">
        <v>368</v>
      </c>
      <c r="S41" t="s">
        <v>369</v>
      </c>
      <c r="T41">
        <v>1070.3</v>
      </c>
      <c r="U41">
        <v>1258.3399999999999</v>
      </c>
      <c r="V41" t="s">
        <v>358</v>
      </c>
      <c r="W41" t="s">
        <v>115</v>
      </c>
      <c r="X41" t="s">
        <v>128</v>
      </c>
      <c r="Y41" t="s">
        <v>359</v>
      </c>
      <c r="Z41" t="s">
        <v>302</v>
      </c>
      <c r="AA41">
        <v>5.7140000000000004</v>
      </c>
      <c r="AB41" t="s">
        <v>56</v>
      </c>
      <c r="AC41" t="s">
        <v>57</v>
      </c>
      <c r="AF41">
        <v>611035.52</v>
      </c>
      <c r="AH41">
        <v>350</v>
      </c>
      <c r="AI41" t="s">
        <v>124</v>
      </c>
      <c r="AJ41">
        <v>220.221</v>
      </c>
      <c r="AK41" t="s">
        <v>125</v>
      </c>
      <c r="AL41" t="s">
        <v>43</v>
      </c>
      <c r="AM41" t="s">
        <v>360</v>
      </c>
      <c r="AN41" t="s">
        <v>44</v>
      </c>
    </row>
    <row r="42" spans="1:40" x14ac:dyDescent="0.25">
      <c r="A42" s="2">
        <v>13595</v>
      </c>
      <c r="B42" t="s">
        <v>40</v>
      </c>
      <c r="C42" t="s">
        <v>41</v>
      </c>
      <c r="D42" s="5" t="s">
        <v>42</v>
      </c>
      <c r="E42" t="s">
        <v>44</v>
      </c>
      <c r="F42" t="s">
        <v>43</v>
      </c>
      <c r="G42" s="5" t="s">
        <v>44</v>
      </c>
      <c r="H42" s="3">
        <v>43220.791331018503</v>
      </c>
      <c r="I42" s="3">
        <v>43220.791331018503</v>
      </c>
      <c r="J42" s="3">
        <v>43374</v>
      </c>
      <c r="K42" s="3">
        <v>43405</v>
      </c>
      <c r="M42">
        <v>6</v>
      </c>
      <c r="N42" t="s">
        <v>370</v>
      </c>
      <c r="O42" t="s">
        <v>371</v>
      </c>
      <c r="P42" t="s">
        <v>372</v>
      </c>
      <c r="Q42" t="s">
        <v>373</v>
      </c>
      <c r="R42" t="s">
        <v>374</v>
      </c>
      <c r="S42" t="s">
        <v>375</v>
      </c>
      <c r="T42">
        <v>2359.16</v>
      </c>
      <c r="U42">
        <v>2761.15</v>
      </c>
      <c r="V42" t="s">
        <v>376</v>
      </c>
      <c r="W42" t="s">
        <v>115</v>
      </c>
      <c r="X42" t="s">
        <v>57</v>
      </c>
      <c r="Y42" t="s">
        <v>377</v>
      </c>
      <c r="Z42" t="s">
        <v>123</v>
      </c>
      <c r="AA42">
        <v>21</v>
      </c>
      <c r="AB42" t="s">
        <v>56</v>
      </c>
      <c r="AC42" t="s">
        <v>57</v>
      </c>
      <c r="AD42">
        <v>1580000</v>
      </c>
      <c r="AE42">
        <v>2178547</v>
      </c>
      <c r="AF42">
        <v>7007799</v>
      </c>
      <c r="AG42">
        <v>12383758</v>
      </c>
      <c r="AH42">
        <v>20</v>
      </c>
      <c r="AI42" t="s">
        <v>88</v>
      </c>
      <c r="AJ42">
        <v>131.48400000000001</v>
      </c>
      <c r="AK42" t="s">
        <v>155</v>
      </c>
      <c r="AL42" t="s">
        <v>43</v>
      </c>
      <c r="AM42" t="s">
        <v>378</v>
      </c>
      <c r="AN42" t="s">
        <v>43</v>
      </c>
    </row>
    <row r="43" spans="1:40" x14ac:dyDescent="0.25">
      <c r="A43" s="2">
        <v>13694</v>
      </c>
      <c r="B43" s="6" t="s">
        <v>77</v>
      </c>
      <c r="C43" t="s">
        <v>41</v>
      </c>
      <c r="D43" s="5" t="s">
        <v>42</v>
      </c>
      <c r="E43" t="s">
        <v>44</v>
      </c>
      <c r="F43" t="s">
        <v>43</v>
      </c>
      <c r="G43" s="5" t="s">
        <v>44</v>
      </c>
      <c r="H43" s="3">
        <v>43224.360173611101</v>
      </c>
      <c r="I43" s="3">
        <v>43224.360173611101</v>
      </c>
      <c r="J43" s="3">
        <v>43405</v>
      </c>
      <c r="K43" s="3">
        <v>43435</v>
      </c>
      <c r="M43">
        <v>6</v>
      </c>
      <c r="N43" t="s">
        <v>342</v>
      </c>
      <c r="O43" t="s">
        <v>343</v>
      </c>
      <c r="P43" t="s">
        <v>344</v>
      </c>
      <c r="Q43" t="s">
        <v>345</v>
      </c>
      <c r="R43" t="s">
        <v>346</v>
      </c>
      <c r="S43" t="s">
        <v>347</v>
      </c>
      <c r="T43">
        <v>194.11</v>
      </c>
      <c r="U43">
        <v>233.36</v>
      </c>
      <c r="V43" t="s">
        <v>348</v>
      </c>
      <c r="W43" t="s">
        <v>115</v>
      </c>
      <c r="X43" t="s">
        <v>349</v>
      </c>
      <c r="Y43" t="s">
        <v>350</v>
      </c>
      <c r="Z43" t="s">
        <v>188</v>
      </c>
      <c r="AA43">
        <v>0.156</v>
      </c>
      <c r="AB43" t="s">
        <v>56</v>
      </c>
      <c r="AC43" t="s">
        <v>57</v>
      </c>
      <c r="AF43">
        <v>1992186</v>
      </c>
      <c r="AH43">
        <v>320</v>
      </c>
      <c r="AI43" t="s">
        <v>379</v>
      </c>
      <c r="AJ43">
        <v>1034.8</v>
      </c>
      <c r="AK43" t="s">
        <v>155</v>
      </c>
      <c r="AL43" t="s">
        <v>43</v>
      </c>
      <c r="AM43" t="s">
        <v>380</v>
      </c>
      <c r="AN43" t="s">
        <v>43</v>
      </c>
    </row>
    <row r="44" spans="1:40" x14ac:dyDescent="0.25">
      <c r="A44" s="2">
        <v>13695</v>
      </c>
      <c r="B44" s="6" t="s">
        <v>77</v>
      </c>
      <c r="C44" t="s">
        <v>41</v>
      </c>
      <c r="D44" s="5" t="s">
        <v>42</v>
      </c>
      <c r="E44" t="s">
        <v>44</v>
      </c>
      <c r="F44" t="s">
        <v>43</v>
      </c>
      <c r="G44" s="5" t="s">
        <v>44</v>
      </c>
      <c r="H44" s="3">
        <v>43224.3657060185</v>
      </c>
      <c r="I44" s="3">
        <v>43224.3657060185</v>
      </c>
      <c r="J44" s="3">
        <v>43405</v>
      </c>
      <c r="K44" s="3">
        <v>43435</v>
      </c>
      <c r="M44">
        <v>6</v>
      </c>
      <c r="N44" t="s">
        <v>351</v>
      </c>
      <c r="O44" t="s">
        <v>343</v>
      </c>
      <c r="P44" t="s">
        <v>344</v>
      </c>
      <c r="Q44" t="s">
        <v>345</v>
      </c>
      <c r="R44" t="s">
        <v>346</v>
      </c>
      <c r="S44" t="s">
        <v>352</v>
      </c>
      <c r="T44">
        <v>977.47</v>
      </c>
      <c r="U44">
        <v>1150.0999999999999</v>
      </c>
      <c r="V44" t="s">
        <v>348</v>
      </c>
      <c r="W44" t="s">
        <v>115</v>
      </c>
      <c r="X44" t="s">
        <v>353</v>
      </c>
      <c r="Y44" t="s">
        <v>350</v>
      </c>
      <c r="Z44" t="s">
        <v>188</v>
      </c>
      <c r="AA44">
        <v>0.78100000000000003</v>
      </c>
      <c r="AB44" t="s">
        <v>56</v>
      </c>
      <c r="AC44" t="s">
        <v>57</v>
      </c>
      <c r="AF44">
        <v>1992186</v>
      </c>
      <c r="AH44">
        <v>320</v>
      </c>
      <c r="AI44" t="s">
        <v>379</v>
      </c>
      <c r="AJ44">
        <v>1034.8</v>
      </c>
      <c r="AK44" t="s">
        <v>155</v>
      </c>
      <c r="AL44" t="s">
        <v>43</v>
      </c>
      <c r="AM44" t="s">
        <v>380</v>
      </c>
      <c r="AN44" t="s">
        <v>43</v>
      </c>
    </row>
    <row r="45" spans="1:40" x14ac:dyDescent="0.25">
      <c r="A45" s="2">
        <v>13838</v>
      </c>
      <c r="B45" s="6" t="s">
        <v>77</v>
      </c>
      <c r="C45" t="s">
        <v>41</v>
      </c>
      <c r="D45" s="5" t="s">
        <v>42</v>
      </c>
      <c r="E45" t="s">
        <v>44</v>
      </c>
      <c r="F45" t="s">
        <v>43</v>
      </c>
      <c r="G45" s="5" t="s">
        <v>44</v>
      </c>
      <c r="H45" s="3">
        <v>43251.661620370403</v>
      </c>
      <c r="I45" s="3">
        <v>43251.661620370403</v>
      </c>
      <c r="J45" s="3">
        <v>43405</v>
      </c>
      <c r="K45" s="3">
        <v>43435</v>
      </c>
      <c r="M45">
        <v>6</v>
      </c>
      <c r="N45" t="s">
        <v>381</v>
      </c>
      <c r="O45" t="s">
        <v>371</v>
      </c>
      <c r="P45" t="s">
        <v>382</v>
      </c>
      <c r="Q45" t="s">
        <v>383</v>
      </c>
      <c r="R45" t="s">
        <v>384</v>
      </c>
      <c r="S45" t="s">
        <v>385</v>
      </c>
      <c r="T45">
        <v>4144.01</v>
      </c>
      <c r="U45">
        <v>4842.29</v>
      </c>
      <c r="V45" t="s">
        <v>386</v>
      </c>
      <c r="W45" t="s">
        <v>52</v>
      </c>
      <c r="X45" t="s">
        <v>387</v>
      </c>
      <c r="Y45" t="s">
        <v>377</v>
      </c>
      <c r="Z45" t="s">
        <v>123</v>
      </c>
      <c r="AA45">
        <v>28</v>
      </c>
      <c r="AB45" t="s">
        <v>56</v>
      </c>
      <c r="AC45" t="s">
        <v>57</v>
      </c>
      <c r="AF45">
        <v>1452817</v>
      </c>
      <c r="AH45">
        <v>1</v>
      </c>
      <c r="AI45" t="s">
        <v>58</v>
      </c>
      <c r="AJ45">
        <v>129.79599999999999</v>
      </c>
      <c r="AK45" t="s">
        <v>388</v>
      </c>
      <c r="AL45" t="s">
        <v>43</v>
      </c>
      <c r="AM45" t="s">
        <v>389</v>
      </c>
      <c r="AN45" t="s">
        <v>43</v>
      </c>
    </row>
    <row r="46" spans="1:40" x14ac:dyDescent="0.25">
      <c r="A46" s="2">
        <v>13880</v>
      </c>
      <c r="B46" s="6" t="s">
        <v>77</v>
      </c>
      <c r="C46" t="s">
        <v>41</v>
      </c>
      <c r="D46" s="5" t="s">
        <v>42</v>
      </c>
      <c r="E46" t="s">
        <v>44</v>
      </c>
      <c r="F46" t="s">
        <v>43</v>
      </c>
      <c r="G46" s="5" t="s">
        <v>44</v>
      </c>
      <c r="H46" s="3">
        <v>43251.663090277798</v>
      </c>
      <c r="I46" s="3">
        <v>43251.663090277798</v>
      </c>
      <c r="J46" s="3">
        <v>43405</v>
      </c>
      <c r="K46" s="3">
        <v>43435</v>
      </c>
      <c r="M46">
        <v>6</v>
      </c>
      <c r="N46" t="s">
        <v>390</v>
      </c>
      <c r="O46" t="s">
        <v>391</v>
      </c>
      <c r="P46" t="s">
        <v>392</v>
      </c>
      <c r="Q46" t="s">
        <v>393</v>
      </c>
      <c r="R46" t="s">
        <v>394</v>
      </c>
      <c r="S46" t="s">
        <v>395</v>
      </c>
      <c r="T46">
        <v>1033.27</v>
      </c>
      <c r="U46">
        <v>1215.1600000000001</v>
      </c>
      <c r="V46" t="s">
        <v>396</v>
      </c>
      <c r="W46" t="s">
        <v>147</v>
      </c>
      <c r="X46" t="s">
        <v>397</v>
      </c>
      <c r="Y46" t="s">
        <v>398</v>
      </c>
      <c r="Z46" t="s">
        <v>188</v>
      </c>
      <c r="AA46">
        <v>7.0419999999999998</v>
      </c>
      <c r="AB46" t="s">
        <v>56</v>
      </c>
      <c r="AC46" t="s">
        <v>57</v>
      </c>
      <c r="AF46">
        <v>252753</v>
      </c>
      <c r="AH46">
        <v>0.71</v>
      </c>
      <c r="AI46" t="s">
        <v>399</v>
      </c>
      <c r="AJ46">
        <v>155.44999999999999</v>
      </c>
      <c r="AK46" t="s">
        <v>400</v>
      </c>
      <c r="AL46" t="s">
        <v>43</v>
      </c>
      <c r="AM46" t="s">
        <v>401</v>
      </c>
      <c r="AN46" t="s">
        <v>44</v>
      </c>
    </row>
    <row r="47" spans="1:40" x14ac:dyDescent="0.25">
      <c r="A47" s="2">
        <v>13820</v>
      </c>
      <c r="B47" s="6" t="s">
        <v>77</v>
      </c>
      <c r="C47" t="s">
        <v>41</v>
      </c>
      <c r="D47" s="5" t="s">
        <v>42</v>
      </c>
      <c r="E47" t="s">
        <v>44</v>
      </c>
      <c r="F47" t="s">
        <v>43</v>
      </c>
      <c r="G47" s="5" t="s">
        <v>44</v>
      </c>
      <c r="H47" s="3">
        <v>43251.688449074099</v>
      </c>
      <c r="I47" s="3">
        <v>43251.688449074099</v>
      </c>
      <c r="J47" s="3">
        <v>43405</v>
      </c>
      <c r="K47" s="3">
        <v>43435</v>
      </c>
      <c r="L47" s="3">
        <v>43362.401296296302</v>
      </c>
      <c r="M47">
        <v>6</v>
      </c>
      <c r="N47" t="s">
        <v>402</v>
      </c>
      <c r="O47" t="s">
        <v>403</v>
      </c>
      <c r="P47" t="s">
        <v>404</v>
      </c>
      <c r="Q47" t="s">
        <v>405</v>
      </c>
      <c r="R47" t="s">
        <v>406</v>
      </c>
      <c r="S47" t="s">
        <v>407</v>
      </c>
      <c r="T47">
        <v>1569.61</v>
      </c>
      <c r="U47">
        <v>1840.54</v>
      </c>
      <c r="V47" t="s">
        <v>408</v>
      </c>
      <c r="W47" t="s">
        <v>52</v>
      </c>
      <c r="X47" t="s">
        <v>409</v>
      </c>
      <c r="Y47" t="s">
        <v>410</v>
      </c>
      <c r="Z47" t="s">
        <v>55</v>
      </c>
      <c r="AA47">
        <v>12.5</v>
      </c>
      <c r="AB47" t="s">
        <v>56</v>
      </c>
      <c r="AC47" t="s">
        <v>57</v>
      </c>
      <c r="AF47">
        <v>1787596.8</v>
      </c>
      <c r="AH47">
        <v>24</v>
      </c>
      <c r="AI47" t="s">
        <v>88</v>
      </c>
      <c r="AJ47">
        <v>147.24299999999999</v>
      </c>
      <c r="AK47" t="s">
        <v>155</v>
      </c>
      <c r="AL47" t="s">
        <v>43</v>
      </c>
      <c r="AM47" t="s">
        <v>411</v>
      </c>
      <c r="AN47" t="s">
        <v>43</v>
      </c>
    </row>
    <row r="48" spans="1:40" x14ac:dyDescent="0.25">
      <c r="A48" s="2">
        <v>13818</v>
      </c>
      <c r="B48" s="6" t="s">
        <v>77</v>
      </c>
      <c r="C48" t="s">
        <v>41</v>
      </c>
      <c r="D48" s="5" t="s">
        <v>42</v>
      </c>
      <c r="E48" t="s">
        <v>44</v>
      </c>
      <c r="F48" t="s">
        <v>43</v>
      </c>
      <c r="G48" s="5" t="s">
        <v>44</v>
      </c>
      <c r="H48" s="3">
        <v>43251.6891203704</v>
      </c>
      <c r="I48" s="3">
        <v>43251.6891203704</v>
      </c>
      <c r="J48" s="3">
        <v>43405</v>
      </c>
      <c r="K48" s="3">
        <v>43435</v>
      </c>
      <c r="L48" s="3">
        <v>43362.400590277801</v>
      </c>
      <c r="M48">
        <v>6</v>
      </c>
      <c r="N48" t="s">
        <v>412</v>
      </c>
      <c r="O48" t="s">
        <v>403</v>
      </c>
      <c r="P48" t="s">
        <v>404</v>
      </c>
      <c r="Q48" t="s">
        <v>405</v>
      </c>
      <c r="R48" t="s">
        <v>413</v>
      </c>
      <c r="S48" t="s">
        <v>414</v>
      </c>
      <c r="T48">
        <v>1569.61</v>
      </c>
      <c r="U48">
        <v>1840.54</v>
      </c>
      <c r="V48" t="s">
        <v>408</v>
      </c>
      <c r="W48" t="s">
        <v>52</v>
      </c>
      <c r="X48" t="s">
        <v>415</v>
      </c>
      <c r="Y48" t="s">
        <v>410</v>
      </c>
      <c r="Z48" t="s">
        <v>55</v>
      </c>
      <c r="AA48">
        <v>5</v>
      </c>
      <c r="AB48" t="s">
        <v>56</v>
      </c>
      <c r="AC48" t="s">
        <v>57</v>
      </c>
      <c r="AF48">
        <v>893798.40000000002</v>
      </c>
      <c r="AH48">
        <v>24</v>
      </c>
      <c r="AI48" t="s">
        <v>88</v>
      </c>
      <c r="AJ48">
        <v>147.24299999999999</v>
      </c>
      <c r="AK48" t="s">
        <v>155</v>
      </c>
      <c r="AL48" t="s">
        <v>43</v>
      </c>
      <c r="AM48" t="s">
        <v>411</v>
      </c>
      <c r="AN48" t="s">
        <v>43</v>
      </c>
    </row>
    <row r="49" spans="1:40" x14ac:dyDescent="0.25">
      <c r="A49" s="2">
        <v>14100</v>
      </c>
      <c r="B49" s="6" t="s">
        <v>77</v>
      </c>
      <c r="C49" t="s">
        <v>41</v>
      </c>
      <c r="D49" s="5" t="s">
        <v>42</v>
      </c>
      <c r="E49" t="s">
        <v>44</v>
      </c>
      <c r="F49" t="s">
        <v>43</v>
      </c>
      <c r="G49" s="5" t="s">
        <v>44</v>
      </c>
      <c r="H49" s="3">
        <v>43280.398622685199</v>
      </c>
      <c r="I49" s="3">
        <v>43280.398622685199</v>
      </c>
      <c r="J49" s="3">
        <v>43435</v>
      </c>
      <c r="K49" s="3">
        <v>43466</v>
      </c>
      <c r="M49">
        <v>6</v>
      </c>
      <c r="N49" t="s">
        <v>416</v>
      </c>
      <c r="O49" t="s">
        <v>263</v>
      </c>
      <c r="P49" t="s">
        <v>417</v>
      </c>
      <c r="Q49" t="s">
        <v>418</v>
      </c>
      <c r="R49" t="s">
        <v>419</v>
      </c>
      <c r="S49" t="s">
        <v>420</v>
      </c>
      <c r="T49">
        <v>1184.47</v>
      </c>
      <c r="U49">
        <v>1391.46</v>
      </c>
      <c r="V49" t="s">
        <v>421</v>
      </c>
      <c r="W49" t="s">
        <v>52</v>
      </c>
      <c r="X49" t="s">
        <v>57</v>
      </c>
      <c r="Y49" t="s">
        <v>270</v>
      </c>
      <c r="Z49" t="s">
        <v>188</v>
      </c>
      <c r="AA49">
        <v>30</v>
      </c>
      <c r="AB49" t="s">
        <v>56</v>
      </c>
      <c r="AC49" t="s">
        <v>57</v>
      </c>
      <c r="AF49">
        <v>1794521</v>
      </c>
      <c r="AH49">
        <v>750</v>
      </c>
      <c r="AI49" t="s">
        <v>88</v>
      </c>
      <c r="AJ49">
        <v>46.381999999999998</v>
      </c>
      <c r="AK49" t="s">
        <v>155</v>
      </c>
      <c r="AL49" t="s">
        <v>43</v>
      </c>
      <c r="AM49" t="s">
        <v>422</v>
      </c>
      <c r="AN49" t="s">
        <v>43</v>
      </c>
    </row>
    <row r="50" spans="1:40" x14ac:dyDescent="0.25">
      <c r="A50" s="2">
        <v>14107</v>
      </c>
      <c r="B50" s="6" t="s">
        <v>77</v>
      </c>
      <c r="C50" t="s">
        <v>41</v>
      </c>
      <c r="D50" s="5" t="s">
        <v>42</v>
      </c>
      <c r="E50" t="s">
        <v>44</v>
      </c>
      <c r="F50" t="s">
        <v>43</v>
      </c>
      <c r="G50" s="5" t="s">
        <v>44</v>
      </c>
      <c r="H50" s="3">
        <v>43280.7820601852</v>
      </c>
      <c r="I50" s="3">
        <v>43280.7820601852</v>
      </c>
      <c r="J50" s="3">
        <v>43435</v>
      </c>
      <c r="K50" s="3">
        <v>43466</v>
      </c>
      <c r="M50">
        <v>6</v>
      </c>
      <c r="N50" t="s">
        <v>427</v>
      </c>
      <c r="O50" t="s">
        <v>428</v>
      </c>
      <c r="P50" t="s">
        <v>429</v>
      </c>
      <c r="Q50" t="s">
        <v>430</v>
      </c>
      <c r="R50" t="s">
        <v>431</v>
      </c>
      <c r="S50" t="s">
        <v>432</v>
      </c>
      <c r="T50">
        <v>312.43</v>
      </c>
      <c r="U50">
        <v>372.63</v>
      </c>
      <c r="V50" t="s">
        <v>433</v>
      </c>
      <c r="W50" t="s">
        <v>52</v>
      </c>
      <c r="X50" t="s">
        <v>434</v>
      </c>
      <c r="Y50" t="s">
        <v>435</v>
      </c>
      <c r="Z50" t="s">
        <v>187</v>
      </c>
      <c r="AA50">
        <v>12</v>
      </c>
      <c r="AB50" t="s">
        <v>56</v>
      </c>
      <c r="AC50" t="s">
        <v>57</v>
      </c>
      <c r="AF50">
        <v>215496.59</v>
      </c>
      <c r="AH50">
        <v>7.5</v>
      </c>
      <c r="AI50" t="s">
        <v>234</v>
      </c>
      <c r="AJ50">
        <v>31.053000000000001</v>
      </c>
      <c r="AK50" t="s">
        <v>138</v>
      </c>
      <c r="AL50" t="s">
        <v>44</v>
      </c>
      <c r="AM50" t="s">
        <v>436</v>
      </c>
      <c r="AN50" t="s">
        <v>44</v>
      </c>
    </row>
    <row r="51" spans="1:40" x14ac:dyDescent="0.25">
      <c r="A51" s="2">
        <v>14082</v>
      </c>
      <c r="B51" t="s">
        <v>40</v>
      </c>
      <c r="C51" t="s">
        <v>41</v>
      </c>
      <c r="D51" s="5" t="s">
        <v>42</v>
      </c>
      <c r="E51" t="s">
        <v>44</v>
      </c>
      <c r="F51" t="s">
        <v>43</v>
      </c>
      <c r="G51" s="5" t="s">
        <v>44</v>
      </c>
      <c r="H51" s="3">
        <v>43281.4824421296</v>
      </c>
      <c r="I51" s="3">
        <v>43281.4824421296</v>
      </c>
      <c r="J51" s="3">
        <v>43389</v>
      </c>
      <c r="K51" s="3">
        <v>43389</v>
      </c>
      <c r="M51">
        <v>3</v>
      </c>
      <c r="N51" t="s">
        <v>437</v>
      </c>
      <c r="O51" t="s">
        <v>438</v>
      </c>
      <c r="P51" t="s">
        <v>439</v>
      </c>
      <c r="Q51" t="s">
        <v>440</v>
      </c>
      <c r="R51" t="s">
        <v>441</v>
      </c>
      <c r="S51" t="s">
        <v>442</v>
      </c>
      <c r="T51">
        <v>2740.36</v>
      </c>
      <c r="U51">
        <v>3205.63</v>
      </c>
      <c r="V51" t="s">
        <v>443</v>
      </c>
      <c r="W51" t="s">
        <v>115</v>
      </c>
      <c r="X51" t="s">
        <v>444</v>
      </c>
      <c r="Y51" t="s">
        <v>445</v>
      </c>
      <c r="Z51" t="s">
        <v>185</v>
      </c>
      <c r="AA51">
        <v>0.5</v>
      </c>
      <c r="AB51" t="s">
        <v>56</v>
      </c>
      <c r="AC51" t="s">
        <v>57</v>
      </c>
      <c r="AD51">
        <v>3412000</v>
      </c>
      <c r="AE51">
        <v>4869275.6500000004</v>
      </c>
      <c r="AF51">
        <v>10862945.09</v>
      </c>
      <c r="AG51">
        <v>16800859.48</v>
      </c>
      <c r="AH51">
        <v>200</v>
      </c>
      <c r="AI51" t="s">
        <v>88</v>
      </c>
      <c r="AJ51">
        <v>6411.26</v>
      </c>
      <c r="AK51" t="s">
        <v>155</v>
      </c>
      <c r="AL51" t="s">
        <v>43</v>
      </c>
      <c r="AM51" t="s">
        <v>446</v>
      </c>
      <c r="AN51" t="s">
        <v>43</v>
      </c>
    </row>
    <row r="52" spans="1:40" x14ac:dyDescent="0.25">
      <c r="A52" s="2">
        <v>14193</v>
      </c>
      <c r="B52" s="6" t="s">
        <v>77</v>
      </c>
      <c r="C52" t="s">
        <v>41</v>
      </c>
      <c r="D52" s="5" t="s">
        <v>42</v>
      </c>
      <c r="E52" t="s">
        <v>44</v>
      </c>
      <c r="F52" t="s">
        <v>43</v>
      </c>
      <c r="G52" s="5" t="s">
        <v>44</v>
      </c>
      <c r="H52" s="3">
        <v>43293.693993055596</v>
      </c>
      <c r="I52" s="3">
        <v>43293.693993055596</v>
      </c>
      <c r="J52" s="3">
        <v>43466</v>
      </c>
      <c r="K52" s="3">
        <v>43497</v>
      </c>
      <c r="M52">
        <v>6</v>
      </c>
      <c r="N52" t="s">
        <v>447</v>
      </c>
      <c r="O52" t="s">
        <v>448</v>
      </c>
      <c r="P52" t="s">
        <v>449</v>
      </c>
      <c r="Q52" t="s">
        <v>450</v>
      </c>
      <c r="R52" t="s">
        <v>451</v>
      </c>
      <c r="S52" t="s">
        <v>452</v>
      </c>
      <c r="T52">
        <v>157.36000000000001</v>
      </c>
      <c r="U52">
        <v>190.06</v>
      </c>
      <c r="V52" t="s">
        <v>453</v>
      </c>
      <c r="W52" t="s">
        <v>52</v>
      </c>
      <c r="X52" t="s">
        <v>454</v>
      </c>
      <c r="Y52" t="s">
        <v>455</v>
      </c>
      <c r="Z52" t="s">
        <v>323</v>
      </c>
      <c r="AA52">
        <v>3.056</v>
      </c>
      <c r="AB52" t="s">
        <v>56</v>
      </c>
      <c r="AC52" t="s">
        <v>57</v>
      </c>
      <c r="AF52">
        <v>226551.52</v>
      </c>
      <c r="AH52">
        <v>9</v>
      </c>
      <c r="AI52" t="s">
        <v>234</v>
      </c>
      <c r="AJ52">
        <v>62.192</v>
      </c>
      <c r="AK52" t="s">
        <v>89</v>
      </c>
      <c r="AL52" t="s">
        <v>43</v>
      </c>
      <c r="AM52" t="s">
        <v>456</v>
      </c>
      <c r="AN52" t="s">
        <v>43</v>
      </c>
    </row>
    <row r="53" spans="1:40" x14ac:dyDescent="0.25">
      <c r="A53" s="2">
        <v>14299</v>
      </c>
      <c r="B53" s="6" t="s">
        <v>77</v>
      </c>
      <c r="C53" t="s">
        <v>41</v>
      </c>
      <c r="D53" s="5" t="s">
        <v>42</v>
      </c>
      <c r="E53" t="s">
        <v>44</v>
      </c>
      <c r="F53" t="s">
        <v>43</v>
      </c>
      <c r="G53" s="5" t="s">
        <v>44</v>
      </c>
      <c r="H53" s="3">
        <v>43312.619178240697</v>
      </c>
      <c r="I53" s="3">
        <v>43312.619178240697</v>
      </c>
      <c r="J53" s="3">
        <v>43466</v>
      </c>
      <c r="K53" s="3">
        <v>43497</v>
      </c>
      <c r="M53">
        <v>6</v>
      </c>
      <c r="N53" t="s">
        <v>457</v>
      </c>
      <c r="O53" t="s">
        <v>458</v>
      </c>
      <c r="P53" t="s">
        <v>459</v>
      </c>
      <c r="Q53" t="s">
        <v>460</v>
      </c>
      <c r="R53" t="s">
        <v>461</v>
      </c>
      <c r="S53" t="s">
        <v>462</v>
      </c>
      <c r="T53">
        <v>36.53</v>
      </c>
      <c r="U53">
        <v>46.93</v>
      </c>
      <c r="V53" t="s">
        <v>463</v>
      </c>
      <c r="W53" t="s">
        <v>115</v>
      </c>
      <c r="X53" t="s">
        <v>464</v>
      </c>
      <c r="Y53" t="s">
        <v>465</v>
      </c>
      <c r="Z53" t="s">
        <v>55</v>
      </c>
      <c r="AA53">
        <v>0.15</v>
      </c>
      <c r="AB53" t="s">
        <v>176</v>
      </c>
      <c r="AC53" t="s">
        <v>57</v>
      </c>
      <c r="AF53">
        <v>3300</v>
      </c>
      <c r="AH53">
        <v>3.24</v>
      </c>
      <c r="AI53" t="s">
        <v>88</v>
      </c>
      <c r="AJ53">
        <v>162.55500000000001</v>
      </c>
      <c r="AK53" t="s">
        <v>289</v>
      </c>
      <c r="AL53" t="s">
        <v>43</v>
      </c>
      <c r="AM53" t="s">
        <v>466</v>
      </c>
      <c r="AN53" t="s">
        <v>43</v>
      </c>
    </row>
    <row r="54" spans="1:40" x14ac:dyDescent="0.25">
      <c r="A54" s="2">
        <v>14300</v>
      </c>
      <c r="B54" s="6" t="s">
        <v>77</v>
      </c>
      <c r="C54" t="s">
        <v>41</v>
      </c>
      <c r="D54" s="5" t="s">
        <v>42</v>
      </c>
      <c r="E54" t="s">
        <v>44</v>
      </c>
      <c r="F54" t="s">
        <v>43</v>
      </c>
      <c r="G54" s="5" t="s">
        <v>44</v>
      </c>
      <c r="H54" s="3">
        <v>43312.619282407402</v>
      </c>
      <c r="I54" s="3">
        <v>43312.619282407402</v>
      </c>
      <c r="J54" s="3">
        <v>43466</v>
      </c>
      <c r="K54" s="3">
        <v>43497</v>
      </c>
      <c r="M54">
        <v>6</v>
      </c>
      <c r="N54" t="s">
        <v>467</v>
      </c>
      <c r="O54" t="s">
        <v>458</v>
      </c>
      <c r="P54" t="s">
        <v>459</v>
      </c>
      <c r="Q54" t="s">
        <v>460</v>
      </c>
      <c r="R54" t="s">
        <v>468</v>
      </c>
      <c r="S54" t="s">
        <v>469</v>
      </c>
      <c r="T54">
        <v>59.93</v>
      </c>
      <c r="U54">
        <v>74.78</v>
      </c>
      <c r="V54" t="s">
        <v>463</v>
      </c>
      <c r="W54" t="s">
        <v>115</v>
      </c>
      <c r="X54" t="s">
        <v>470</v>
      </c>
      <c r="Y54" t="s">
        <v>465</v>
      </c>
      <c r="Z54" t="s">
        <v>55</v>
      </c>
      <c r="AA54">
        <v>0.46</v>
      </c>
      <c r="AB54" t="s">
        <v>176</v>
      </c>
      <c r="AC54" t="s">
        <v>57</v>
      </c>
      <c r="AF54">
        <v>816030</v>
      </c>
      <c r="AH54">
        <v>3.24</v>
      </c>
      <c r="AI54" t="s">
        <v>88</v>
      </c>
      <c r="AJ54">
        <v>162.55500000000001</v>
      </c>
      <c r="AK54" t="s">
        <v>289</v>
      </c>
      <c r="AL54" t="s">
        <v>43</v>
      </c>
      <c r="AM54" t="s">
        <v>466</v>
      </c>
      <c r="AN54" t="s">
        <v>43</v>
      </c>
    </row>
    <row r="55" spans="1:40" x14ac:dyDescent="0.25">
      <c r="A55" s="2">
        <v>14286</v>
      </c>
      <c r="B55" t="s">
        <v>40</v>
      </c>
      <c r="C55" t="s">
        <v>41</v>
      </c>
      <c r="D55" s="5" t="s">
        <v>42</v>
      </c>
      <c r="E55" t="s">
        <v>44</v>
      </c>
      <c r="F55" t="s">
        <v>43</v>
      </c>
      <c r="G55" s="5" t="s">
        <v>44</v>
      </c>
      <c r="H55" s="3">
        <v>43312.693101851903</v>
      </c>
      <c r="I55" s="3">
        <v>43468.2953472222</v>
      </c>
      <c r="J55" s="3">
        <v>43647</v>
      </c>
      <c r="K55" s="3">
        <v>43678</v>
      </c>
      <c r="M55">
        <v>12</v>
      </c>
      <c r="N55" t="s">
        <v>471</v>
      </c>
      <c r="O55" t="s">
        <v>371</v>
      </c>
      <c r="P55" t="s">
        <v>472</v>
      </c>
      <c r="Q55" t="s">
        <v>473</v>
      </c>
      <c r="R55" t="s">
        <v>474</v>
      </c>
      <c r="S55" t="s">
        <v>475</v>
      </c>
      <c r="T55">
        <v>4699.21</v>
      </c>
      <c r="U55">
        <v>5489.65</v>
      </c>
      <c r="V55" t="s">
        <v>476</v>
      </c>
      <c r="W55" t="s">
        <v>52</v>
      </c>
      <c r="X55" t="s">
        <v>477</v>
      </c>
      <c r="Y55" t="s">
        <v>426</v>
      </c>
      <c r="Z55" t="s">
        <v>123</v>
      </c>
      <c r="AA55">
        <v>28</v>
      </c>
      <c r="AB55" t="s">
        <v>56</v>
      </c>
      <c r="AC55" t="s">
        <v>57</v>
      </c>
      <c r="AD55">
        <v>837427</v>
      </c>
      <c r="AE55">
        <v>2766783.6</v>
      </c>
      <c r="AF55">
        <v>7498861.9000000004</v>
      </c>
      <c r="AG55">
        <v>12670112.199999999</v>
      </c>
      <c r="AH55">
        <v>45</v>
      </c>
      <c r="AI55" t="s">
        <v>88</v>
      </c>
      <c r="AJ55">
        <v>196.059</v>
      </c>
      <c r="AK55" t="s">
        <v>155</v>
      </c>
      <c r="AL55" t="s">
        <v>43</v>
      </c>
      <c r="AM55" t="s">
        <v>478</v>
      </c>
      <c r="AN55" t="s">
        <v>43</v>
      </c>
    </row>
    <row r="56" spans="1:40" x14ac:dyDescent="0.25">
      <c r="A56" s="2">
        <v>14285</v>
      </c>
      <c r="B56" t="s">
        <v>40</v>
      </c>
      <c r="C56" t="s">
        <v>41</v>
      </c>
      <c r="D56" s="5" t="s">
        <v>42</v>
      </c>
      <c r="E56" t="s">
        <v>44</v>
      </c>
      <c r="F56" t="s">
        <v>43</v>
      </c>
      <c r="G56" s="5" t="s">
        <v>44</v>
      </c>
      <c r="H56" s="3">
        <v>43312.696875000001</v>
      </c>
      <c r="I56" s="3">
        <v>43468.2957523148</v>
      </c>
      <c r="J56" s="3">
        <v>43647</v>
      </c>
      <c r="K56" s="3">
        <v>43678</v>
      </c>
      <c r="M56">
        <v>12</v>
      </c>
      <c r="N56" t="s">
        <v>479</v>
      </c>
      <c r="O56" t="s">
        <v>371</v>
      </c>
      <c r="P56" t="s">
        <v>480</v>
      </c>
      <c r="Q56" t="s">
        <v>481</v>
      </c>
      <c r="R56" t="s">
        <v>482</v>
      </c>
      <c r="S56" t="s">
        <v>483</v>
      </c>
      <c r="T56">
        <v>1171.67</v>
      </c>
      <c r="U56">
        <v>1376.54</v>
      </c>
      <c r="V56" t="s">
        <v>484</v>
      </c>
      <c r="W56" t="s">
        <v>52</v>
      </c>
      <c r="X56" t="s">
        <v>485</v>
      </c>
      <c r="Y56" t="s">
        <v>426</v>
      </c>
      <c r="Z56" t="s">
        <v>123</v>
      </c>
      <c r="AA56">
        <v>7</v>
      </c>
      <c r="AB56" t="s">
        <v>56</v>
      </c>
      <c r="AC56" t="s">
        <v>57</v>
      </c>
      <c r="AD56">
        <v>837427</v>
      </c>
      <c r="AE56">
        <v>2775104.64</v>
      </c>
      <c r="AF56">
        <v>7521414.5599999996</v>
      </c>
      <c r="AG56">
        <v>12708217.279999999</v>
      </c>
      <c r="AH56">
        <v>1920</v>
      </c>
      <c r="AI56" t="s">
        <v>88</v>
      </c>
      <c r="AJ56">
        <v>196.649</v>
      </c>
      <c r="AK56" t="s">
        <v>155</v>
      </c>
      <c r="AL56" t="s">
        <v>43</v>
      </c>
      <c r="AM56" t="s">
        <v>486</v>
      </c>
      <c r="AN56" t="s">
        <v>43</v>
      </c>
    </row>
    <row r="57" spans="1:40" x14ac:dyDescent="0.25">
      <c r="A57" s="2">
        <v>14243</v>
      </c>
      <c r="B57" t="s">
        <v>40</v>
      </c>
      <c r="C57" t="s">
        <v>41</v>
      </c>
      <c r="D57" s="5" t="s">
        <v>42</v>
      </c>
      <c r="E57" t="s">
        <v>44</v>
      </c>
      <c r="F57" t="s">
        <v>43</v>
      </c>
      <c r="G57" s="5" t="s">
        <v>44</v>
      </c>
      <c r="H57" s="3">
        <v>43312.699374999997</v>
      </c>
      <c r="I57" s="3">
        <v>43468.297222222202</v>
      </c>
      <c r="J57" s="3">
        <v>43647</v>
      </c>
      <c r="K57" s="3">
        <v>43678</v>
      </c>
      <c r="M57">
        <v>12</v>
      </c>
      <c r="N57" t="s">
        <v>487</v>
      </c>
      <c r="O57" t="s">
        <v>279</v>
      </c>
      <c r="P57" t="s">
        <v>488</v>
      </c>
      <c r="Q57" t="s">
        <v>489</v>
      </c>
      <c r="R57" t="s">
        <v>490</v>
      </c>
      <c r="S57" t="s">
        <v>491</v>
      </c>
      <c r="T57">
        <v>4939.75</v>
      </c>
      <c r="U57">
        <v>5770.12</v>
      </c>
      <c r="V57" t="s">
        <v>492</v>
      </c>
      <c r="W57" t="s">
        <v>52</v>
      </c>
      <c r="X57" t="s">
        <v>423</v>
      </c>
      <c r="Y57" t="s">
        <v>493</v>
      </c>
      <c r="Z57" t="s">
        <v>323</v>
      </c>
      <c r="AA57">
        <v>30</v>
      </c>
      <c r="AB57" t="s">
        <v>56</v>
      </c>
      <c r="AC57" t="s">
        <v>57</v>
      </c>
      <c r="AD57">
        <v>960576</v>
      </c>
      <c r="AE57">
        <v>3929452</v>
      </c>
      <c r="AF57">
        <v>9820744</v>
      </c>
      <c r="AG57">
        <v>16294819</v>
      </c>
      <c r="AH57">
        <v>300</v>
      </c>
      <c r="AI57" t="s">
        <v>88</v>
      </c>
      <c r="AJ57">
        <v>192.33799999999999</v>
      </c>
      <c r="AK57" t="s">
        <v>155</v>
      </c>
      <c r="AL57" t="s">
        <v>43</v>
      </c>
      <c r="AM57" t="s">
        <v>494</v>
      </c>
      <c r="AN57" t="s">
        <v>43</v>
      </c>
    </row>
    <row r="58" spans="1:40" x14ac:dyDescent="0.25">
      <c r="A58" s="2">
        <v>14244</v>
      </c>
      <c r="B58" t="s">
        <v>40</v>
      </c>
      <c r="C58" t="s">
        <v>41</v>
      </c>
      <c r="D58" s="5" t="s">
        <v>42</v>
      </c>
      <c r="E58" t="s">
        <v>44</v>
      </c>
      <c r="F58" t="s">
        <v>43</v>
      </c>
      <c r="G58" s="5" t="s">
        <v>44</v>
      </c>
      <c r="H58" s="3">
        <v>43312.707349536999</v>
      </c>
      <c r="I58" s="3">
        <v>43468.296805555598</v>
      </c>
      <c r="J58" s="3">
        <v>43647</v>
      </c>
      <c r="K58" s="3">
        <v>43678</v>
      </c>
      <c r="M58">
        <v>12</v>
      </c>
      <c r="N58" t="s">
        <v>495</v>
      </c>
      <c r="O58" t="s">
        <v>279</v>
      </c>
      <c r="P58" t="s">
        <v>496</v>
      </c>
      <c r="Q58" t="s">
        <v>497</v>
      </c>
      <c r="R58" t="s">
        <v>498</v>
      </c>
      <c r="S58" t="s">
        <v>499</v>
      </c>
      <c r="T58">
        <v>3866</v>
      </c>
      <c r="U58">
        <v>4518.13</v>
      </c>
      <c r="V58" t="s">
        <v>500</v>
      </c>
      <c r="W58" t="s">
        <v>52</v>
      </c>
      <c r="X58" t="s">
        <v>501</v>
      </c>
      <c r="Y58" t="s">
        <v>493</v>
      </c>
      <c r="Z58" t="s">
        <v>323</v>
      </c>
      <c r="AA58">
        <v>30</v>
      </c>
      <c r="AB58" t="s">
        <v>56</v>
      </c>
      <c r="AC58" t="s">
        <v>57</v>
      </c>
      <c r="AD58">
        <v>711266</v>
      </c>
      <c r="AE58">
        <v>2914194</v>
      </c>
      <c r="AF58">
        <v>7364552</v>
      </c>
      <c r="AG58">
        <v>12271241</v>
      </c>
      <c r="AH58">
        <v>2</v>
      </c>
      <c r="AI58" t="s">
        <v>88</v>
      </c>
      <c r="AJ58">
        <v>150.60499999999999</v>
      </c>
      <c r="AK58" t="s">
        <v>155</v>
      </c>
      <c r="AL58" t="s">
        <v>43</v>
      </c>
      <c r="AM58" t="s">
        <v>502</v>
      </c>
      <c r="AN58" t="s">
        <v>43</v>
      </c>
    </row>
    <row r="59" spans="1:40" x14ac:dyDescent="0.25">
      <c r="A59" s="2">
        <v>14319</v>
      </c>
      <c r="B59" s="6" t="s">
        <v>77</v>
      </c>
      <c r="C59" t="s">
        <v>41</v>
      </c>
      <c r="D59" s="5" t="s">
        <v>42</v>
      </c>
      <c r="E59" t="s">
        <v>44</v>
      </c>
      <c r="F59" t="s">
        <v>43</v>
      </c>
      <c r="G59" s="5" t="s">
        <v>44</v>
      </c>
      <c r="H59" s="3">
        <v>43312.722812499997</v>
      </c>
      <c r="I59" s="3">
        <v>43312.722812499997</v>
      </c>
      <c r="J59" s="3">
        <v>43466</v>
      </c>
      <c r="K59" s="3">
        <v>43497</v>
      </c>
      <c r="M59">
        <v>6</v>
      </c>
      <c r="N59" t="s">
        <v>503</v>
      </c>
      <c r="O59" t="s">
        <v>196</v>
      </c>
      <c r="P59" t="s">
        <v>504</v>
      </c>
      <c r="Q59" t="s">
        <v>505</v>
      </c>
      <c r="R59" t="s">
        <v>506</v>
      </c>
      <c r="S59" t="s">
        <v>507</v>
      </c>
      <c r="T59">
        <v>199.12</v>
      </c>
      <c r="U59">
        <v>239.26</v>
      </c>
      <c r="V59" t="s">
        <v>508</v>
      </c>
      <c r="W59" t="s">
        <v>329</v>
      </c>
      <c r="X59" t="s">
        <v>175</v>
      </c>
      <c r="Y59" t="s">
        <v>201</v>
      </c>
      <c r="Z59" t="s">
        <v>87</v>
      </c>
      <c r="AA59">
        <v>7</v>
      </c>
      <c r="AB59" t="s">
        <v>56</v>
      </c>
      <c r="AC59" t="s">
        <v>57</v>
      </c>
      <c r="AF59">
        <v>283044.58</v>
      </c>
      <c r="AH59">
        <v>0.1</v>
      </c>
      <c r="AI59" t="s">
        <v>234</v>
      </c>
      <c r="AJ59">
        <v>34.18</v>
      </c>
      <c r="AK59" t="s">
        <v>509</v>
      </c>
      <c r="AL59" t="s">
        <v>43</v>
      </c>
      <c r="AM59" t="s">
        <v>510</v>
      </c>
      <c r="AN59" t="s">
        <v>43</v>
      </c>
    </row>
    <row r="60" spans="1:40" x14ac:dyDescent="0.25">
      <c r="A60" s="2">
        <v>14261</v>
      </c>
      <c r="B60" s="6" t="s">
        <v>77</v>
      </c>
      <c r="C60" t="s">
        <v>41</v>
      </c>
      <c r="D60" s="5" t="s">
        <v>42</v>
      </c>
      <c r="E60" t="s">
        <v>44</v>
      </c>
      <c r="F60" t="s">
        <v>43</v>
      </c>
      <c r="G60" s="5" t="s">
        <v>44</v>
      </c>
      <c r="H60" s="3">
        <v>43312.8047800926</v>
      </c>
      <c r="I60" s="3">
        <v>43312.8047800926</v>
      </c>
      <c r="J60" s="3">
        <v>43466</v>
      </c>
      <c r="K60" s="3">
        <v>43497</v>
      </c>
      <c r="M60">
        <v>6</v>
      </c>
      <c r="N60" t="s">
        <v>511</v>
      </c>
      <c r="O60" t="s">
        <v>512</v>
      </c>
      <c r="P60" t="s">
        <v>513</v>
      </c>
      <c r="Q60" t="s">
        <v>514</v>
      </c>
      <c r="R60" t="s">
        <v>515</v>
      </c>
      <c r="S60" t="s">
        <v>516</v>
      </c>
      <c r="T60">
        <v>3965</v>
      </c>
      <c r="U60">
        <v>4633.5600000000004</v>
      </c>
      <c r="V60" t="s">
        <v>517</v>
      </c>
      <c r="W60" t="s">
        <v>52</v>
      </c>
      <c r="X60" t="s">
        <v>518</v>
      </c>
      <c r="Y60" t="s">
        <v>519</v>
      </c>
      <c r="Z60" t="s">
        <v>87</v>
      </c>
      <c r="AA60">
        <v>28</v>
      </c>
      <c r="AB60" t="s">
        <v>56</v>
      </c>
      <c r="AC60" t="s">
        <v>57</v>
      </c>
      <c r="AF60">
        <v>2260392</v>
      </c>
      <c r="AH60">
        <v>800</v>
      </c>
      <c r="AI60" t="s">
        <v>88</v>
      </c>
      <c r="AJ60">
        <v>165.48500000000001</v>
      </c>
      <c r="AK60" t="s">
        <v>155</v>
      </c>
      <c r="AL60" t="s">
        <v>43</v>
      </c>
      <c r="AM60" t="s">
        <v>520</v>
      </c>
      <c r="AN60" t="s">
        <v>43</v>
      </c>
    </row>
    <row r="61" spans="1:40" x14ac:dyDescent="0.25">
      <c r="A61" s="2">
        <v>14406</v>
      </c>
      <c r="B61" t="s">
        <v>40</v>
      </c>
      <c r="C61" t="s">
        <v>41</v>
      </c>
      <c r="D61" s="5" t="s">
        <v>42</v>
      </c>
      <c r="E61" t="s">
        <v>44</v>
      </c>
      <c r="F61" t="s">
        <v>43</v>
      </c>
      <c r="G61" s="5" t="s">
        <v>44</v>
      </c>
      <c r="H61" s="3">
        <v>43329.580856481502</v>
      </c>
      <c r="I61" s="3">
        <v>43329.580856481502</v>
      </c>
      <c r="J61" s="3">
        <v>43497</v>
      </c>
      <c r="K61" s="3">
        <v>43525</v>
      </c>
      <c r="M61">
        <v>6</v>
      </c>
      <c r="N61" t="s">
        <v>336</v>
      </c>
      <c r="O61" t="s">
        <v>279</v>
      </c>
      <c r="P61" t="s">
        <v>337</v>
      </c>
      <c r="Q61" t="s">
        <v>338</v>
      </c>
      <c r="R61" t="s">
        <v>521</v>
      </c>
      <c r="S61" t="s">
        <v>522</v>
      </c>
      <c r="T61">
        <v>6383.43</v>
      </c>
      <c r="U61">
        <v>7453.45</v>
      </c>
      <c r="V61" t="s">
        <v>339</v>
      </c>
      <c r="W61" t="s">
        <v>52</v>
      </c>
      <c r="X61" t="s">
        <v>340</v>
      </c>
      <c r="Y61" t="s">
        <v>341</v>
      </c>
      <c r="Z61" t="s">
        <v>55</v>
      </c>
      <c r="AA61">
        <v>14</v>
      </c>
      <c r="AB61" t="s">
        <v>56</v>
      </c>
      <c r="AC61" t="s">
        <v>57</v>
      </c>
      <c r="AD61">
        <v>340000</v>
      </c>
      <c r="AE61">
        <v>957813</v>
      </c>
      <c r="AF61">
        <v>2379420</v>
      </c>
      <c r="AG61">
        <v>4096565</v>
      </c>
      <c r="AH61">
        <v>100</v>
      </c>
      <c r="AI61" t="s">
        <v>88</v>
      </c>
      <c r="AJ61">
        <v>532.38900000000001</v>
      </c>
      <c r="AK61" t="s">
        <v>59</v>
      </c>
      <c r="AL61" t="s">
        <v>43</v>
      </c>
      <c r="AM61" t="s">
        <v>523</v>
      </c>
      <c r="AN61" t="s">
        <v>43</v>
      </c>
    </row>
    <row r="62" spans="1:40" x14ac:dyDescent="0.25">
      <c r="A62" s="2">
        <v>14428</v>
      </c>
      <c r="B62" t="s">
        <v>40</v>
      </c>
      <c r="C62" t="s">
        <v>41</v>
      </c>
      <c r="D62" s="5" t="s">
        <v>42</v>
      </c>
      <c r="E62" t="s">
        <v>44</v>
      </c>
      <c r="F62" t="s">
        <v>43</v>
      </c>
      <c r="G62" s="5" t="s">
        <v>44</v>
      </c>
      <c r="H62" s="3">
        <v>43336.575937499998</v>
      </c>
      <c r="I62" s="3">
        <v>43336.575937499998</v>
      </c>
      <c r="J62" s="3">
        <v>43497</v>
      </c>
      <c r="K62" s="3">
        <v>43525</v>
      </c>
      <c r="M62">
        <v>6</v>
      </c>
      <c r="N62" t="s">
        <v>164</v>
      </c>
      <c r="O62" t="s">
        <v>371</v>
      </c>
      <c r="P62" t="s">
        <v>165</v>
      </c>
      <c r="Q62" t="s">
        <v>166</v>
      </c>
      <c r="R62" t="s">
        <v>167</v>
      </c>
      <c r="S62" t="s">
        <v>168</v>
      </c>
      <c r="T62">
        <v>2416.8200000000002</v>
      </c>
      <c r="U62">
        <v>2828.38</v>
      </c>
      <c r="V62" t="s">
        <v>169</v>
      </c>
      <c r="W62" t="s">
        <v>115</v>
      </c>
      <c r="X62" t="s">
        <v>170</v>
      </c>
      <c r="Y62" t="s">
        <v>377</v>
      </c>
      <c r="Z62" t="s">
        <v>123</v>
      </c>
      <c r="AA62">
        <v>44.44</v>
      </c>
      <c r="AB62" t="s">
        <v>56</v>
      </c>
      <c r="AC62" t="s">
        <v>57</v>
      </c>
      <c r="AD62">
        <v>1113304.5</v>
      </c>
      <c r="AE62">
        <v>1590435</v>
      </c>
      <c r="AF62">
        <v>4417875</v>
      </c>
      <c r="AG62">
        <v>7534485</v>
      </c>
      <c r="AH62">
        <v>3.6</v>
      </c>
      <c r="AI62" t="s">
        <v>171</v>
      </c>
      <c r="AJ62">
        <v>63.645000000000003</v>
      </c>
      <c r="AK62" t="s">
        <v>155</v>
      </c>
      <c r="AL62" t="s">
        <v>43</v>
      </c>
      <c r="AM62" t="s">
        <v>524</v>
      </c>
      <c r="AN62" t="s">
        <v>43</v>
      </c>
    </row>
    <row r="63" spans="1:40" x14ac:dyDescent="0.25">
      <c r="A63" s="2">
        <v>14429</v>
      </c>
      <c r="B63" t="s">
        <v>40</v>
      </c>
      <c r="C63" t="s">
        <v>41</v>
      </c>
      <c r="D63" s="5" t="s">
        <v>42</v>
      </c>
      <c r="E63" t="s">
        <v>44</v>
      </c>
      <c r="F63" t="s">
        <v>43</v>
      </c>
      <c r="G63" s="5" t="s">
        <v>44</v>
      </c>
      <c r="H63" s="3">
        <v>43336.577013888898</v>
      </c>
      <c r="I63" s="3">
        <v>43336.577013888898</v>
      </c>
      <c r="J63" s="3">
        <v>43497</v>
      </c>
      <c r="K63" s="3">
        <v>43525</v>
      </c>
      <c r="M63">
        <v>6</v>
      </c>
      <c r="N63" t="s">
        <v>172</v>
      </c>
      <c r="O63" t="s">
        <v>371</v>
      </c>
      <c r="P63" t="s">
        <v>165</v>
      </c>
      <c r="Q63" t="s">
        <v>166</v>
      </c>
      <c r="R63" t="s">
        <v>173</v>
      </c>
      <c r="S63" t="s">
        <v>174</v>
      </c>
      <c r="T63">
        <v>1521.98</v>
      </c>
      <c r="U63">
        <v>1785</v>
      </c>
      <c r="V63" t="s">
        <v>169</v>
      </c>
      <c r="W63" t="s">
        <v>115</v>
      </c>
      <c r="X63" t="s">
        <v>175</v>
      </c>
      <c r="Y63" t="s">
        <v>377</v>
      </c>
      <c r="Z63" t="s">
        <v>123</v>
      </c>
      <c r="AA63">
        <v>27.78</v>
      </c>
      <c r="AB63" t="s">
        <v>56</v>
      </c>
      <c r="AC63" t="s">
        <v>57</v>
      </c>
      <c r="AD63">
        <v>1113304.5</v>
      </c>
      <c r="AE63">
        <v>1590435</v>
      </c>
      <c r="AF63">
        <v>4417875</v>
      </c>
      <c r="AG63">
        <v>7534485</v>
      </c>
      <c r="AH63">
        <v>3.6</v>
      </c>
      <c r="AI63" t="s">
        <v>171</v>
      </c>
      <c r="AJ63">
        <v>63.645000000000003</v>
      </c>
      <c r="AK63" t="s">
        <v>155</v>
      </c>
      <c r="AL63" t="s">
        <v>43</v>
      </c>
      <c r="AM63" t="s">
        <v>525</v>
      </c>
      <c r="AN63" t="s">
        <v>43</v>
      </c>
    </row>
    <row r="64" spans="1:40" x14ac:dyDescent="0.25">
      <c r="A64" s="2">
        <v>14620</v>
      </c>
      <c r="B64" s="6" t="s">
        <v>77</v>
      </c>
      <c r="C64" t="s">
        <v>41</v>
      </c>
      <c r="D64" s="5" t="s">
        <v>42</v>
      </c>
      <c r="E64" t="s">
        <v>44</v>
      </c>
      <c r="F64" t="s">
        <v>43</v>
      </c>
      <c r="G64" s="5" t="s">
        <v>44</v>
      </c>
      <c r="H64" s="3">
        <v>43371.663553240702</v>
      </c>
      <c r="I64" s="3">
        <v>43371.663553240702</v>
      </c>
      <c r="J64" s="3">
        <v>43525</v>
      </c>
      <c r="K64" s="3">
        <v>43556</v>
      </c>
      <c r="M64">
        <v>6</v>
      </c>
      <c r="N64" t="s">
        <v>526</v>
      </c>
      <c r="O64" t="s">
        <v>527</v>
      </c>
      <c r="P64" t="s">
        <v>528</v>
      </c>
      <c r="Q64" t="s">
        <v>529</v>
      </c>
      <c r="R64" t="s">
        <v>530</v>
      </c>
      <c r="S64" t="s">
        <v>531</v>
      </c>
      <c r="T64">
        <v>884.86</v>
      </c>
      <c r="U64">
        <v>1042.1199999999999</v>
      </c>
      <c r="V64" t="s">
        <v>532</v>
      </c>
      <c r="W64" t="s">
        <v>115</v>
      </c>
      <c r="X64" t="s">
        <v>533</v>
      </c>
      <c r="Y64" t="s">
        <v>534</v>
      </c>
      <c r="Z64" t="s">
        <v>185</v>
      </c>
      <c r="AA64">
        <v>20</v>
      </c>
      <c r="AB64" t="s">
        <v>56</v>
      </c>
      <c r="AC64" t="s">
        <v>57</v>
      </c>
      <c r="AF64">
        <v>792011</v>
      </c>
      <c r="AH64">
        <v>10</v>
      </c>
      <c r="AI64" t="s">
        <v>171</v>
      </c>
      <c r="AJ64">
        <v>36.616999999999997</v>
      </c>
      <c r="AK64" t="s">
        <v>155</v>
      </c>
      <c r="AL64" t="s">
        <v>43</v>
      </c>
      <c r="AM64" t="s">
        <v>535</v>
      </c>
      <c r="AN64" t="s">
        <v>43</v>
      </c>
    </row>
    <row r="65" spans="1:40" x14ac:dyDescent="0.25">
      <c r="A65" s="2">
        <v>14829</v>
      </c>
      <c r="B65" s="6" t="s">
        <v>77</v>
      </c>
      <c r="C65" t="s">
        <v>41</v>
      </c>
      <c r="D65" s="5" t="s">
        <v>42</v>
      </c>
      <c r="E65" t="s">
        <v>44</v>
      </c>
      <c r="F65" t="s">
        <v>43</v>
      </c>
      <c r="G65" s="5" t="s">
        <v>44</v>
      </c>
      <c r="H65" s="3">
        <v>43402.426261574103</v>
      </c>
      <c r="I65" s="3">
        <v>43402.426261574103</v>
      </c>
      <c r="J65" s="3">
        <v>43556</v>
      </c>
      <c r="K65" s="3">
        <v>43586</v>
      </c>
      <c r="M65">
        <v>6</v>
      </c>
      <c r="N65" t="s">
        <v>330</v>
      </c>
      <c r="O65" t="s">
        <v>536</v>
      </c>
      <c r="P65" t="s">
        <v>331</v>
      </c>
      <c r="Q65" t="s">
        <v>332</v>
      </c>
      <c r="R65" t="s">
        <v>333</v>
      </c>
      <c r="S65" t="s">
        <v>334</v>
      </c>
      <c r="T65">
        <v>1900</v>
      </c>
      <c r="U65">
        <v>2225.77</v>
      </c>
      <c r="V65" t="s">
        <v>335</v>
      </c>
      <c r="W65" t="s">
        <v>52</v>
      </c>
      <c r="X65" t="s">
        <v>537</v>
      </c>
      <c r="Y65" t="s">
        <v>538</v>
      </c>
      <c r="Z65" t="s">
        <v>323</v>
      </c>
      <c r="AA65">
        <v>25</v>
      </c>
      <c r="AB65" t="s">
        <v>56</v>
      </c>
      <c r="AC65" t="s">
        <v>57</v>
      </c>
      <c r="AF65">
        <v>194977.44</v>
      </c>
      <c r="AH65">
        <v>40</v>
      </c>
      <c r="AI65" t="s">
        <v>88</v>
      </c>
      <c r="AJ65">
        <v>89.031000000000006</v>
      </c>
      <c r="AK65" t="s">
        <v>138</v>
      </c>
      <c r="AL65" t="s">
        <v>43</v>
      </c>
      <c r="AM65" t="s">
        <v>539</v>
      </c>
      <c r="AN65" t="s">
        <v>43</v>
      </c>
    </row>
    <row r="66" spans="1:40" x14ac:dyDescent="0.25">
      <c r="A66" s="2">
        <v>14798</v>
      </c>
      <c r="B66" s="6" t="s">
        <v>77</v>
      </c>
      <c r="C66" t="s">
        <v>41</v>
      </c>
      <c r="D66" s="5" t="s">
        <v>42</v>
      </c>
      <c r="E66" t="s">
        <v>44</v>
      </c>
      <c r="F66" t="s">
        <v>43</v>
      </c>
      <c r="G66" s="5" t="s">
        <v>44</v>
      </c>
      <c r="H66" s="3">
        <v>43404.511608796303</v>
      </c>
      <c r="I66" s="3">
        <v>43404.511608796303</v>
      </c>
      <c r="J66" s="3">
        <v>43556</v>
      </c>
      <c r="K66" s="3">
        <v>43586</v>
      </c>
      <c r="M66">
        <v>6</v>
      </c>
      <c r="N66" t="s">
        <v>540</v>
      </c>
      <c r="O66" t="s">
        <v>541</v>
      </c>
      <c r="P66" t="s">
        <v>542</v>
      </c>
      <c r="Q66" t="s">
        <v>543</v>
      </c>
      <c r="R66" t="s">
        <v>544</v>
      </c>
      <c r="S66" t="s">
        <v>545</v>
      </c>
      <c r="T66">
        <v>2246.0500000000002</v>
      </c>
      <c r="U66">
        <v>2629.26</v>
      </c>
      <c r="V66" t="s">
        <v>546</v>
      </c>
      <c r="W66" t="s">
        <v>115</v>
      </c>
      <c r="X66" t="s">
        <v>57</v>
      </c>
      <c r="Y66" t="s">
        <v>547</v>
      </c>
      <c r="Z66" t="s">
        <v>185</v>
      </c>
      <c r="AA66">
        <v>2.06</v>
      </c>
      <c r="AB66" t="s">
        <v>56</v>
      </c>
      <c r="AC66" t="s">
        <v>57</v>
      </c>
      <c r="AF66">
        <v>1793155.32</v>
      </c>
      <c r="AH66">
        <v>18.7</v>
      </c>
      <c r="AI66" t="s">
        <v>548</v>
      </c>
      <c r="AJ66">
        <v>1276.338</v>
      </c>
      <c r="AK66" t="s">
        <v>59</v>
      </c>
      <c r="AL66" t="s">
        <v>43</v>
      </c>
      <c r="AM66" t="s">
        <v>549</v>
      </c>
      <c r="AN66" t="s">
        <v>43</v>
      </c>
    </row>
    <row r="67" spans="1:40" x14ac:dyDescent="0.25">
      <c r="A67" s="2">
        <v>14910</v>
      </c>
      <c r="B67" s="6" t="s">
        <v>77</v>
      </c>
      <c r="C67" t="s">
        <v>41</v>
      </c>
      <c r="D67" s="5" t="s">
        <v>42</v>
      </c>
      <c r="E67" t="s">
        <v>44</v>
      </c>
      <c r="F67" t="s">
        <v>43</v>
      </c>
      <c r="G67" s="5" t="s">
        <v>44</v>
      </c>
      <c r="H67" s="3">
        <v>43416.508761574099</v>
      </c>
      <c r="I67" s="3">
        <v>43416.508761574099</v>
      </c>
      <c r="J67" s="3">
        <v>43586</v>
      </c>
      <c r="K67" s="3">
        <v>43617</v>
      </c>
      <c r="M67">
        <v>6</v>
      </c>
      <c r="N67" t="s">
        <v>550</v>
      </c>
      <c r="O67" t="s">
        <v>551</v>
      </c>
      <c r="P67" t="s">
        <v>552</v>
      </c>
      <c r="Q67" t="s">
        <v>553</v>
      </c>
      <c r="R67" t="s">
        <v>554</v>
      </c>
      <c r="S67" t="s">
        <v>555</v>
      </c>
      <c r="T67">
        <v>3373.69</v>
      </c>
      <c r="U67">
        <v>3944.09</v>
      </c>
      <c r="V67" t="s">
        <v>556</v>
      </c>
      <c r="W67" t="s">
        <v>115</v>
      </c>
      <c r="X67" t="s">
        <v>280</v>
      </c>
      <c r="Y67" t="s">
        <v>557</v>
      </c>
      <c r="Z67" t="s">
        <v>185</v>
      </c>
      <c r="AA67">
        <v>1</v>
      </c>
      <c r="AB67" t="s">
        <v>56</v>
      </c>
      <c r="AC67" t="s">
        <v>57</v>
      </c>
      <c r="AF67">
        <v>1128597.3400000001</v>
      </c>
      <c r="AH67">
        <v>10</v>
      </c>
      <c r="AI67" t="s">
        <v>88</v>
      </c>
      <c r="AJ67">
        <v>3947.1529999999998</v>
      </c>
      <c r="AK67" t="s">
        <v>558</v>
      </c>
      <c r="AL67" t="s">
        <v>44</v>
      </c>
      <c r="AM67" t="s">
        <v>559</v>
      </c>
      <c r="AN67" t="s">
        <v>44</v>
      </c>
    </row>
    <row r="68" spans="1:40" x14ac:dyDescent="0.25">
      <c r="A68" s="2">
        <v>14911</v>
      </c>
      <c r="B68" s="6" t="s">
        <v>77</v>
      </c>
      <c r="C68" t="s">
        <v>41</v>
      </c>
      <c r="D68" s="5" t="s">
        <v>42</v>
      </c>
      <c r="E68" t="s">
        <v>44</v>
      </c>
      <c r="F68" t="s">
        <v>43</v>
      </c>
      <c r="G68" s="5" t="s">
        <v>44</v>
      </c>
      <c r="H68" s="3">
        <v>43416.515300925901</v>
      </c>
      <c r="I68" s="3">
        <v>43416.515300925901</v>
      </c>
      <c r="J68" s="3">
        <v>43586</v>
      </c>
      <c r="K68" s="3">
        <v>43617</v>
      </c>
      <c r="M68">
        <v>6</v>
      </c>
      <c r="N68" t="s">
        <v>560</v>
      </c>
      <c r="O68" t="s">
        <v>551</v>
      </c>
      <c r="P68" t="s">
        <v>552</v>
      </c>
      <c r="Q68" t="s">
        <v>553</v>
      </c>
      <c r="R68" t="s">
        <v>561</v>
      </c>
      <c r="S68" t="s">
        <v>562</v>
      </c>
      <c r="T68">
        <v>6760.1</v>
      </c>
      <c r="U68">
        <v>7892.65</v>
      </c>
      <c r="V68" t="s">
        <v>556</v>
      </c>
      <c r="W68" t="s">
        <v>115</v>
      </c>
      <c r="X68" t="s">
        <v>477</v>
      </c>
      <c r="Y68" t="s">
        <v>557</v>
      </c>
      <c r="Z68" t="s">
        <v>185</v>
      </c>
      <c r="AA68">
        <v>2</v>
      </c>
      <c r="AB68" t="s">
        <v>56</v>
      </c>
      <c r="AC68" t="s">
        <v>57</v>
      </c>
      <c r="AF68">
        <v>1128597.3400000001</v>
      </c>
      <c r="AH68">
        <v>10</v>
      </c>
      <c r="AI68" t="s">
        <v>88</v>
      </c>
      <c r="AJ68">
        <v>3947.1529999999998</v>
      </c>
      <c r="AK68" t="s">
        <v>558</v>
      </c>
      <c r="AL68" t="s">
        <v>44</v>
      </c>
      <c r="AM68" t="s">
        <v>563</v>
      </c>
      <c r="AN68" t="s">
        <v>44</v>
      </c>
    </row>
    <row r="69" spans="1:40" x14ac:dyDescent="0.25">
      <c r="A69" s="2">
        <v>14912</v>
      </c>
      <c r="B69" s="6" t="s">
        <v>77</v>
      </c>
      <c r="C69" t="s">
        <v>41</v>
      </c>
      <c r="D69" s="5" t="s">
        <v>42</v>
      </c>
      <c r="E69" t="s">
        <v>44</v>
      </c>
      <c r="F69" t="s">
        <v>43</v>
      </c>
      <c r="G69" s="5" t="s">
        <v>44</v>
      </c>
      <c r="H69" s="3">
        <v>43416.519745370402</v>
      </c>
      <c r="I69" s="3">
        <v>43416.519745370402</v>
      </c>
      <c r="J69" s="3">
        <v>43586</v>
      </c>
      <c r="K69" s="3">
        <v>43617</v>
      </c>
      <c r="M69">
        <v>6</v>
      </c>
      <c r="N69" t="s">
        <v>564</v>
      </c>
      <c r="O69" t="s">
        <v>551</v>
      </c>
      <c r="P69" t="s">
        <v>552</v>
      </c>
      <c r="Q69" t="s">
        <v>553</v>
      </c>
      <c r="R69" t="s">
        <v>565</v>
      </c>
      <c r="S69" t="s">
        <v>424</v>
      </c>
      <c r="T69">
        <v>10146.73</v>
      </c>
      <c r="U69">
        <v>11841.46</v>
      </c>
      <c r="V69" t="s">
        <v>566</v>
      </c>
      <c r="W69" t="s">
        <v>115</v>
      </c>
      <c r="X69" t="s">
        <v>425</v>
      </c>
      <c r="Y69" t="s">
        <v>557</v>
      </c>
      <c r="Z69" t="s">
        <v>185</v>
      </c>
      <c r="AA69">
        <v>3</v>
      </c>
      <c r="AB69" t="s">
        <v>56</v>
      </c>
      <c r="AC69" t="s">
        <v>57</v>
      </c>
      <c r="AF69">
        <v>1128597.3400000001</v>
      </c>
      <c r="AH69">
        <v>10</v>
      </c>
      <c r="AI69" t="s">
        <v>88</v>
      </c>
      <c r="AJ69">
        <v>3947.1529999999998</v>
      </c>
      <c r="AK69" t="s">
        <v>558</v>
      </c>
      <c r="AL69" t="s">
        <v>44</v>
      </c>
      <c r="AM69" t="s">
        <v>563</v>
      </c>
      <c r="AN69" t="s">
        <v>44</v>
      </c>
    </row>
    <row r="70" spans="1:40" x14ac:dyDescent="0.25">
      <c r="A70" s="2">
        <v>15051</v>
      </c>
      <c r="B70" s="6" t="s">
        <v>77</v>
      </c>
      <c r="C70" t="s">
        <v>41</v>
      </c>
      <c r="D70" s="5" t="s">
        <v>42</v>
      </c>
      <c r="E70" t="s">
        <v>43</v>
      </c>
      <c r="F70" t="s">
        <v>43</v>
      </c>
      <c r="G70" s="5" t="s">
        <v>44</v>
      </c>
      <c r="H70" s="3">
        <v>43434.5389236111</v>
      </c>
      <c r="I70" s="3">
        <v>43538.618993055599</v>
      </c>
      <c r="J70" s="3">
        <v>43709</v>
      </c>
      <c r="K70" s="3">
        <v>43739</v>
      </c>
      <c r="M70">
        <v>10</v>
      </c>
      <c r="N70" t="s">
        <v>567</v>
      </c>
      <c r="O70" t="s">
        <v>568</v>
      </c>
      <c r="P70" t="s">
        <v>569</v>
      </c>
      <c r="Q70" t="s">
        <v>570</v>
      </c>
      <c r="R70" t="s">
        <v>571</v>
      </c>
      <c r="S70" t="s">
        <v>572</v>
      </c>
      <c r="T70">
        <v>14504.88</v>
      </c>
      <c r="U70">
        <v>16923.060000000001</v>
      </c>
      <c r="V70" t="s">
        <v>573</v>
      </c>
      <c r="W70" t="s">
        <v>52</v>
      </c>
      <c r="X70" t="s">
        <v>574</v>
      </c>
      <c r="Y70" t="s">
        <v>575</v>
      </c>
      <c r="Z70" t="s">
        <v>55</v>
      </c>
      <c r="AA70">
        <v>28</v>
      </c>
      <c r="AB70" t="s">
        <v>56</v>
      </c>
      <c r="AC70" t="s">
        <v>57</v>
      </c>
      <c r="AF70">
        <v>1306135.3700000001</v>
      </c>
      <c r="AH70">
        <v>61.5</v>
      </c>
      <c r="AI70" t="s">
        <v>88</v>
      </c>
      <c r="AJ70">
        <v>604.39499999999998</v>
      </c>
      <c r="AK70" t="s">
        <v>576</v>
      </c>
      <c r="AL70" t="s">
        <v>43</v>
      </c>
      <c r="AM70" t="s">
        <v>577</v>
      </c>
      <c r="AN70" t="s">
        <v>43</v>
      </c>
    </row>
    <row r="71" spans="1:40" x14ac:dyDescent="0.25">
      <c r="A71" s="2">
        <v>15035</v>
      </c>
      <c r="B71" t="s">
        <v>40</v>
      </c>
      <c r="C71" t="s">
        <v>41</v>
      </c>
      <c r="D71" s="5" t="s">
        <v>42</v>
      </c>
      <c r="E71" t="s">
        <v>44</v>
      </c>
      <c r="F71" t="s">
        <v>43</v>
      </c>
      <c r="G71" s="5" t="s">
        <v>44</v>
      </c>
      <c r="H71" s="3">
        <v>43434.547152777799</v>
      </c>
      <c r="I71" s="3">
        <v>43434.547152777799</v>
      </c>
      <c r="J71" s="3">
        <v>43586</v>
      </c>
      <c r="K71" s="3">
        <v>43617</v>
      </c>
      <c r="M71">
        <v>6</v>
      </c>
      <c r="N71" t="s">
        <v>189</v>
      </c>
      <c r="O71" t="s">
        <v>371</v>
      </c>
      <c r="P71" t="s">
        <v>190</v>
      </c>
      <c r="Q71" t="s">
        <v>191</v>
      </c>
      <c r="R71" t="s">
        <v>192</v>
      </c>
      <c r="S71" t="s">
        <v>193</v>
      </c>
      <c r="T71">
        <v>4529.38</v>
      </c>
      <c r="U71">
        <v>5291.63</v>
      </c>
      <c r="V71" t="s">
        <v>194</v>
      </c>
      <c r="W71" t="s">
        <v>52</v>
      </c>
      <c r="X71" t="s">
        <v>578</v>
      </c>
      <c r="Y71" t="s">
        <v>377</v>
      </c>
      <c r="Z71" t="s">
        <v>123</v>
      </c>
      <c r="AA71">
        <v>28</v>
      </c>
      <c r="AB71" t="s">
        <v>56</v>
      </c>
      <c r="AC71" t="s">
        <v>57</v>
      </c>
      <c r="AD71">
        <v>582079</v>
      </c>
      <c r="AE71">
        <v>582079</v>
      </c>
      <c r="AF71">
        <v>2412983</v>
      </c>
      <c r="AG71">
        <v>5540337</v>
      </c>
      <c r="AH71">
        <v>1200</v>
      </c>
      <c r="AI71" t="s">
        <v>88</v>
      </c>
      <c r="AJ71">
        <v>188.98699999999999</v>
      </c>
      <c r="AK71" t="s">
        <v>155</v>
      </c>
      <c r="AL71" t="s">
        <v>43</v>
      </c>
      <c r="AM71" t="s">
        <v>579</v>
      </c>
      <c r="AN71" t="s">
        <v>43</v>
      </c>
    </row>
    <row r="72" spans="1:40" x14ac:dyDescent="0.25">
      <c r="A72" s="2">
        <v>15219</v>
      </c>
      <c r="B72" t="s">
        <v>40</v>
      </c>
      <c r="C72" t="s">
        <v>41</v>
      </c>
      <c r="D72" s="5" t="s">
        <v>42</v>
      </c>
      <c r="E72" t="s">
        <v>44</v>
      </c>
      <c r="F72" t="s">
        <v>43</v>
      </c>
      <c r="G72" s="5" t="s">
        <v>44</v>
      </c>
      <c r="H72" s="3">
        <v>43452.8827199074</v>
      </c>
      <c r="I72" s="3">
        <v>43452.8827199074</v>
      </c>
      <c r="J72" s="3">
        <v>43617</v>
      </c>
      <c r="K72" s="3">
        <v>43647</v>
      </c>
      <c r="M72">
        <v>6</v>
      </c>
      <c r="N72" t="s">
        <v>580</v>
      </c>
      <c r="O72" t="s">
        <v>581</v>
      </c>
      <c r="P72" t="s">
        <v>582</v>
      </c>
      <c r="Q72" t="s">
        <v>583</v>
      </c>
      <c r="R72" t="s">
        <v>584</v>
      </c>
      <c r="S72" t="s">
        <v>585</v>
      </c>
      <c r="T72">
        <v>2626.29</v>
      </c>
      <c r="U72">
        <v>3072.62</v>
      </c>
      <c r="V72" t="s">
        <v>586</v>
      </c>
      <c r="W72" t="s">
        <v>52</v>
      </c>
      <c r="X72" t="s">
        <v>587</v>
      </c>
      <c r="Y72" t="s">
        <v>350</v>
      </c>
      <c r="Z72" t="s">
        <v>188</v>
      </c>
      <c r="AA72">
        <v>14</v>
      </c>
      <c r="AB72" t="s">
        <v>56</v>
      </c>
      <c r="AC72" t="s">
        <v>57</v>
      </c>
      <c r="AD72">
        <v>830500</v>
      </c>
      <c r="AE72">
        <v>2491716.5</v>
      </c>
      <c r="AF72">
        <v>7254702.7300000004</v>
      </c>
      <c r="AG72">
        <v>12218095.109999999</v>
      </c>
      <c r="AH72">
        <v>90</v>
      </c>
      <c r="AI72" t="s">
        <v>88</v>
      </c>
      <c r="AJ72">
        <v>219.47300000000001</v>
      </c>
      <c r="AK72" t="s">
        <v>155</v>
      </c>
      <c r="AL72" t="s">
        <v>43</v>
      </c>
      <c r="AM72" t="s">
        <v>588</v>
      </c>
      <c r="AN72" t="s">
        <v>43</v>
      </c>
    </row>
    <row r="73" spans="1:40" x14ac:dyDescent="0.25">
      <c r="A73" s="2">
        <v>15218</v>
      </c>
      <c r="B73" t="s">
        <v>40</v>
      </c>
      <c r="C73" t="s">
        <v>41</v>
      </c>
      <c r="D73" s="5" t="s">
        <v>42</v>
      </c>
      <c r="E73" t="s">
        <v>44</v>
      </c>
      <c r="F73" t="s">
        <v>43</v>
      </c>
      <c r="G73" s="5" t="s">
        <v>44</v>
      </c>
      <c r="H73" s="3">
        <v>43452.882881944402</v>
      </c>
      <c r="I73" s="3">
        <v>43452.882881944402</v>
      </c>
      <c r="J73" s="3">
        <v>43617</v>
      </c>
      <c r="K73" s="3">
        <v>43647</v>
      </c>
      <c r="M73">
        <v>6</v>
      </c>
      <c r="N73" t="s">
        <v>589</v>
      </c>
      <c r="O73" t="s">
        <v>590</v>
      </c>
      <c r="P73" t="s">
        <v>591</v>
      </c>
      <c r="Q73" t="s">
        <v>592</v>
      </c>
      <c r="R73" t="s">
        <v>593</v>
      </c>
      <c r="S73" t="s">
        <v>594</v>
      </c>
      <c r="T73">
        <v>1395.28</v>
      </c>
      <c r="U73">
        <v>1637.27</v>
      </c>
      <c r="V73" t="s">
        <v>595</v>
      </c>
      <c r="W73" t="s">
        <v>52</v>
      </c>
      <c r="X73" t="s">
        <v>596</v>
      </c>
      <c r="Y73" t="s">
        <v>350</v>
      </c>
      <c r="Z73" t="s">
        <v>188</v>
      </c>
      <c r="AA73">
        <v>7</v>
      </c>
      <c r="AB73" t="s">
        <v>56</v>
      </c>
      <c r="AC73" t="s">
        <v>57</v>
      </c>
      <c r="AD73">
        <v>796638</v>
      </c>
      <c r="AE73">
        <v>2389915.71</v>
      </c>
      <c r="AF73">
        <v>6958306.8700000001</v>
      </c>
      <c r="AG73">
        <v>11718916.439999999</v>
      </c>
      <c r="AH73">
        <v>450</v>
      </c>
      <c r="AI73" t="s">
        <v>88</v>
      </c>
      <c r="AJ73">
        <v>233.89599999999999</v>
      </c>
      <c r="AK73" t="s">
        <v>155</v>
      </c>
      <c r="AL73" t="s">
        <v>43</v>
      </c>
      <c r="AM73" t="s">
        <v>597</v>
      </c>
      <c r="AN73" t="s">
        <v>43</v>
      </c>
    </row>
    <row r="74" spans="1:40" x14ac:dyDescent="0.25">
      <c r="A74" s="2">
        <v>15217</v>
      </c>
      <c r="B74" t="s">
        <v>40</v>
      </c>
      <c r="C74" t="s">
        <v>41</v>
      </c>
      <c r="D74" s="5" t="s">
        <v>42</v>
      </c>
      <c r="E74" t="s">
        <v>44</v>
      </c>
      <c r="F74" t="s">
        <v>43</v>
      </c>
      <c r="G74" s="5" t="s">
        <v>44</v>
      </c>
      <c r="H74" s="3">
        <v>43452.883090277799</v>
      </c>
      <c r="I74" s="3">
        <v>43452.883090277799</v>
      </c>
      <c r="J74" s="3">
        <v>43617</v>
      </c>
      <c r="K74" s="3">
        <v>43647</v>
      </c>
      <c r="M74">
        <v>6</v>
      </c>
      <c r="N74" t="s">
        <v>598</v>
      </c>
      <c r="O74" t="s">
        <v>590</v>
      </c>
      <c r="P74" t="s">
        <v>591</v>
      </c>
      <c r="Q74" t="s">
        <v>592</v>
      </c>
      <c r="R74" t="s">
        <v>599</v>
      </c>
      <c r="S74" t="s">
        <v>600</v>
      </c>
      <c r="T74">
        <v>700.3</v>
      </c>
      <c r="U74">
        <v>826.92</v>
      </c>
      <c r="V74" t="s">
        <v>595</v>
      </c>
      <c r="W74" t="s">
        <v>52</v>
      </c>
      <c r="X74" t="s">
        <v>601</v>
      </c>
      <c r="Y74" t="s">
        <v>350</v>
      </c>
      <c r="Z74" t="s">
        <v>188</v>
      </c>
      <c r="AA74">
        <v>3.1110000000000002</v>
      </c>
      <c r="AB74" t="s">
        <v>56</v>
      </c>
      <c r="AC74" t="s">
        <v>57</v>
      </c>
      <c r="AD74">
        <v>44705</v>
      </c>
      <c r="AE74">
        <v>134116.82999999999</v>
      </c>
      <c r="AF74">
        <v>390484.91</v>
      </c>
      <c r="AG74">
        <v>657639.88</v>
      </c>
      <c r="AH74">
        <v>450</v>
      </c>
      <c r="AI74" t="s">
        <v>88</v>
      </c>
      <c r="AJ74">
        <v>233.89599999999999</v>
      </c>
      <c r="AK74" t="s">
        <v>155</v>
      </c>
      <c r="AL74" t="s">
        <v>43</v>
      </c>
      <c r="AM74" t="s">
        <v>597</v>
      </c>
      <c r="AN74" t="s">
        <v>43</v>
      </c>
    </row>
  </sheetData>
  <autoFilter ref="A1:AN74"/>
  <hyperlinks>
    <hyperlink ref="A2" r:id="rId1" display="http://kategorizacia.mzsr.sk/Lieky/Common/Details/12755"/>
    <hyperlink ref="A3" r:id="rId2" display="http://kategorizacia.mzsr.sk/Lieky/Common/Details/12756"/>
    <hyperlink ref="A4" r:id="rId3" display="http://kategorizacia.mzsr.sk/Lieky/Common/Details/12757"/>
    <hyperlink ref="A5" r:id="rId4" display="http://kategorizacia.mzsr.sk/Lieky/Common/Details/12758"/>
    <hyperlink ref="A6" r:id="rId5" display="http://kategorizacia.mzsr.sk/Lieky/Common/Details/12759"/>
    <hyperlink ref="A7" r:id="rId6" display="http://kategorizacia.mzsr.sk/Lieky/Common/Details/12866"/>
    <hyperlink ref="A8" r:id="rId7" display="http://kategorizacia.mzsr.sk/Lieky/Common/Details/12868"/>
    <hyperlink ref="A9" r:id="rId8" display="http://kategorizacia.mzsr.sk/Lieky/Common/Details/12869"/>
    <hyperlink ref="A10" r:id="rId9" display="http://kategorizacia.mzsr.sk/Lieky/Common/Details/12870"/>
    <hyperlink ref="A11" r:id="rId10" display="http://kategorizacia.mzsr.sk/Lieky/Common/Details/12871"/>
    <hyperlink ref="A12" r:id="rId11" display="http://kategorizacia.mzsr.sk/Lieky/Common/Details/12850"/>
    <hyperlink ref="A13" r:id="rId12" display="http://kategorizacia.mzsr.sk/Lieky/Common/Details/12920"/>
    <hyperlink ref="A14" r:id="rId13" display="http://kategorizacia.mzsr.sk/Lieky/Common/Details/12754"/>
    <hyperlink ref="A15" r:id="rId14" display="http://kategorizacia.mzsr.sk/Lieky/Common/Details/12814"/>
    <hyperlink ref="A16" r:id="rId15" display="http://kategorizacia.mzsr.sk/Lieky/Common/Details/12805"/>
    <hyperlink ref="A17" r:id="rId16" display="http://kategorizacia.mzsr.sk/Lieky/Common/Details/13013"/>
    <hyperlink ref="A18" r:id="rId17" display="http://kategorizacia.mzsr.sk/Lieky/Common/Details/13014"/>
    <hyperlink ref="A19" r:id="rId18" display="http://kategorizacia.mzsr.sk/Lieky/Common/Details/13015"/>
    <hyperlink ref="A20" r:id="rId19" display="http://kategorizacia.mzsr.sk/Lieky/Common/Details/13016"/>
    <hyperlink ref="A21" r:id="rId20" display="http://kategorizacia.mzsr.sk/Lieky/Common/Details/13017"/>
    <hyperlink ref="A22" r:id="rId21" display="http://kategorizacia.mzsr.sk/Lieky/Common/Details/13062"/>
    <hyperlink ref="A23" r:id="rId22" display="http://kategorizacia.mzsr.sk/Lieky/Common/Details/13110"/>
    <hyperlink ref="A24" r:id="rId23" display="http://kategorizacia.mzsr.sk/Lieky/Common/Details/12969"/>
    <hyperlink ref="A25" r:id="rId24" display="http://kategorizacia.mzsr.sk/Lieky/Common/Details/12968"/>
    <hyperlink ref="A26" r:id="rId25" display="http://kategorizacia.mzsr.sk/Lieky/Common/Details/12797"/>
    <hyperlink ref="A27" r:id="rId26" display="http://kategorizacia.mzsr.sk/Lieky/Common/Details/13256"/>
    <hyperlink ref="A28" r:id="rId27" display="http://kategorizacia.mzsr.sk/Lieky/Common/Details/13255"/>
    <hyperlink ref="A29" r:id="rId28" display="http://kategorizacia.mzsr.sk/Lieky/Common/Details/13205"/>
    <hyperlink ref="A30" r:id="rId29" display="http://kategorizacia.mzsr.sk/Lieky/Common/Details/13322"/>
    <hyperlink ref="A31" r:id="rId30" display="http://kategorizacia.mzsr.sk/Lieky/Common/Details/13323"/>
    <hyperlink ref="A32" r:id="rId31" display="http://kategorizacia.mzsr.sk/Lieky/Common/Details/13324"/>
    <hyperlink ref="A33" r:id="rId32" display="http://kategorizacia.mzsr.sk/Lieky/Common/Details/13325"/>
    <hyperlink ref="A34" r:id="rId33" display="http://kategorizacia.mzsr.sk/Lieky/Common/Details/13326"/>
    <hyperlink ref="A35" r:id="rId34" display="http://kategorizacia.mzsr.sk/Lieky/Common/Details/13398"/>
    <hyperlink ref="A36" r:id="rId35" display="http://kategorizacia.mzsr.sk/Lieky/Common/Details/13369"/>
    <hyperlink ref="A37" r:id="rId36" display="http://kategorizacia.mzsr.sk/Lieky/Common/Details/13371"/>
    <hyperlink ref="A38" r:id="rId37" display="http://kategorizacia.mzsr.sk/Lieky/Common/Details/13601"/>
    <hyperlink ref="A39" r:id="rId38" display="http://kategorizacia.mzsr.sk/Lieky/Common/Details/13605"/>
    <hyperlink ref="A40" r:id="rId39" display="http://kategorizacia.mzsr.sk/Lieky/Common/Details/13606"/>
    <hyperlink ref="A41" r:id="rId40" display="http://kategorizacia.mzsr.sk/Lieky/Common/Details/13607"/>
    <hyperlink ref="A42" r:id="rId41" display="http://kategorizacia.mzsr.sk/Lieky/Common/Details/13595"/>
    <hyperlink ref="A43" r:id="rId42" display="http://kategorizacia.mzsr.sk/Lieky/Common/Details/13694"/>
    <hyperlink ref="A44" r:id="rId43" display="http://kategorizacia.mzsr.sk/Lieky/Common/Details/13695"/>
    <hyperlink ref="A45" r:id="rId44" display="http://kategorizacia.mzsr.sk/Lieky/Common/Details/13838"/>
    <hyperlink ref="A46" r:id="rId45" display="http://kategorizacia.mzsr.sk/Lieky/Common/Details/13880"/>
    <hyperlink ref="A47" r:id="rId46" display="http://kategorizacia.mzsr.sk/Lieky/Common/Details/13820"/>
    <hyperlink ref="A48" r:id="rId47" display="http://kategorizacia.mzsr.sk/Lieky/Common/Details/13818"/>
    <hyperlink ref="A49" r:id="rId48" display="http://kategorizacia.mzsr.sk/Lieky/Common/Details/14100"/>
    <hyperlink ref="A50" r:id="rId49" display="http://kategorizacia.mzsr.sk/Lieky/Common/Details/14107"/>
    <hyperlink ref="A51" r:id="rId50" display="http://kategorizacia.mzsr.sk/Lieky/Common/Details/14082"/>
    <hyperlink ref="A52" r:id="rId51" display="http://kategorizacia.mzsr.sk/Lieky/Common/Details/14193"/>
    <hyperlink ref="A53" r:id="rId52" display="http://kategorizacia.mzsr.sk/Lieky/Common/Details/14299"/>
    <hyperlink ref="A54" r:id="rId53" display="http://kategorizacia.mzsr.sk/Lieky/Common/Details/14300"/>
    <hyperlink ref="A55" r:id="rId54" display="http://kategorizacia.mzsr.sk/Lieky/Common/Details/14286"/>
    <hyperlink ref="A56" r:id="rId55" display="http://kategorizacia.mzsr.sk/Lieky/Common/Details/14285"/>
    <hyperlink ref="A57" r:id="rId56" display="http://kategorizacia.mzsr.sk/Lieky/Common/Details/14243"/>
    <hyperlink ref="A58" r:id="rId57" display="http://kategorizacia.mzsr.sk/Lieky/Common/Details/14244"/>
    <hyperlink ref="A59" r:id="rId58" display="http://kategorizacia.mzsr.sk/Lieky/Common/Details/14319"/>
    <hyperlink ref="A60" r:id="rId59" display="http://kategorizacia.mzsr.sk/Lieky/Common/Details/14261"/>
    <hyperlink ref="A61" r:id="rId60" display="http://kategorizacia.mzsr.sk/Lieky/Common/Details/14406"/>
    <hyperlink ref="A62" r:id="rId61" display="http://kategorizacia.mzsr.sk/Lieky/Common/Details/14428"/>
    <hyperlink ref="A63" r:id="rId62" display="http://kategorizacia.mzsr.sk/Lieky/Common/Details/14429"/>
    <hyperlink ref="A64" r:id="rId63" display="http://kategorizacia.mzsr.sk/Lieky/Common/Details/14620"/>
    <hyperlink ref="A65" r:id="rId64" display="http://kategorizacia.mzsr.sk/Lieky/Common/Details/14829"/>
    <hyperlink ref="A66" r:id="rId65" display="http://kategorizacia.mzsr.sk/Lieky/Common/Details/14798"/>
    <hyperlink ref="A67" r:id="rId66" display="http://kategorizacia.mzsr.sk/Lieky/Common/Details/14910"/>
    <hyperlink ref="A68" r:id="rId67" display="http://kategorizacia.mzsr.sk/Lieky/Common/Details/14911"/>
    <hyperlink ref="A69" r:id="rId68" display="http://kategorizacia.mzsr.sk/Lieky/Common/Details/14912"/>
    <hyperlink ref="A70" r:id="rId69" display="http://kategorizacia.mzsr.sk/Lieky/Common/Details/15051"/>
    <hyperlink ref="A71" r:id="rId70" display="http://kategorizacia.mzsr.sk/Lieky/Common/Details/15035"/>
    <hyperlink ref="A72" r:id="rId71" display="http://kategorizacia.mzsr.sk/Lieky/Common/Details/15219"/>
    <hyperlink ref="A73" r:id="rId72" display="http://kategorizacia.mzsr.sk/Lieky/Common/Details/15218"/>
    <hyperlink ref="A74" r:id="rId73" display="http://kategorizacia.mzsr.sk/Lieky/Common/Details/15217"/>
  </hyperlinks>
  <pageMargins left="0.7" right="0.7" top="0.75" bottom="0.75" header="0.3" footer="0.3"/>
  <pageSetup paperSize="8" scale="65" fitToWidth="0" orientation="landscape" r:id="rId7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7EA5E1276DFB746BD7CFE5AE33518E0" ma:contentTypeVersion="13" ma:contentTypeDescription="Create a new document." ma:contentTypeScope="" ma:versionID="6c7253c02871c1ccb72cce5fce464f48">
  <xsd:schema xmlns:xsd="http://www.w3.org/2001/XMLSchema" xmlns:xs="http://www.w3.org/2001/XMLSchema" xmlns:p="http://schemas.microsoft.com/office/2006/metadata/properties" xmlns:ns3="8e315341-d697-45bd-8d49-2ca1460a1534" xmlns:ns4="8b3e1e0c-ec6e-4573-bcdf-b528afd6e76c" targetNamespace="http://schemas.microsoft.com/office/2006/metadata/properties" ma:root="true" ma:fieldsID="85bbddfb65905bbea6ce01efe2d53341" ns3:_="" ns4:_="">
    <xsd:import namespace="8e315341-d697-45bd-8d49-2ca1460a1534"/>
    <xsd:import namespace="8b3e1e0c-ec6e-4573-bcdf-b528afd6e76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AutoKeyPoints" minOccurs="0"/>
                <xsd:element ref="ns4:MediaServiceKeyPoints" minOccurs="0"/>
                <xsd:element ref="ns4:MediaServiceGenerationTime" minOccurs="0"/>
                <xsd:element ref="ns4:MediaServiceEventHashCode"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315341-d697-45bd-8d49-2ca1460a153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3e1e0c-ec6e-4573-bcdf-b528afd6e76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D184D9-643B-420B-8A3B-10BCD65C8B17}">
  <ds:schemaRefs>
    <ds:schemaRef ds:uri="http://schemas.microsoft.com/sharepoint/v3/contenttype/forms"/>
  </ds:schemaRefs>
</ds:datastoreItem>
</file>

<file path=customXml/itemProps2.xml><?xml version="1.0" encoding="utf-8"?>
<ds:datastoreItem xmlns:ds="http://schemas.openxmlformats.org/officeDocument/2006/customXml" ds:itemID="{89ADE82A-C955-44F9-B4C8-4537EB0797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315341-d697-45bd-8d49-2ca1460a1534"/>
    <ds:schemaRef ds:uri="8b3e1e0c-ec6e-4573-bcdf-b528afd6e7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6CD7E6-AF91-433A-9846-2250F2DA2260}">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8e315341-d697-45bd-8d49-2ca1460a1534"/>
    <ds:schemaRef ds:uri="http://purl.org/dc/elements/1.1/"/>
    <ds:schemaRef ds:uri="http://schemas.microsoft.com/office/2006/metadata/properties"/>
    <ds:schemaRef ds:uri="8b3e1e0c-ec6e-4573-bcdf-b528afd6e76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Hárok1</vt:lpstr>
      <vt:lpstr>SK orphans as of 2018</vt:lpstr>
      <vt:lpstr>návrhy A1N, A1P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Polák Peter</dc:creator>
  <cp:lastModifiedBy>Skýpalová Petra</cp:lastModifiedBy>
  <cp:lastPrinted>2022-04-06T13:18:19Z</cp:lastPrinted>
  <dcterms:created xsi:type="dcterms:W3CDTF">2022-02-18T12:46:53Z</dcterms:created>
  <dcterms:modified xsi:type="dcterms:W3CDTF">2022-04-06T13:18:58Z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0x010100A7EA5E1276DFB746BD7CFE5AE33518E0</vt:lpwstr>
  </property>
</Properties>
</file>