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ento_zošit" defaultThemeVersion="124226"/>
  <mc:AlternateContent xmlns:mc="http://schemas.openxmlformats.org/markup-compatibility/2006">
    <mc:Choice Requires="x15">
      <x15ac:absPath xmlns:x15ac="http://schemas.microsoft.com/office/spreadsheetml/2010/11/ac" url="C:\Users\ferancova1305264\Desktop\VLADA SR\Vlada 2022\vlastne materialy 2022\2226 zakon o SBS\material vlada\"/>
    </mc:Choice>
  </mc:AlternateContent>
  <bookViews>
    <workbookView xWindow="0" yWindow="60" windowWidth="19200" windowHeight="6120" firstSheet="1" activeTab="3"/>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very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0" l="1"/>
  <c r="R13" i="10"/>
  <c r="R16" i="10"/>
  <c r="R19" i="10"/>
  <c r="R22" i="10"/>
  <c r="R25" i="10"/>
  <c r="R28" i="10"/>
  <c r="R31" i="10"/>
  <c r="R34" i="10"/>
  <c r="R37" i="10"/>
  <c r="R40" i="10"/>
  <c r="R43" i="10"/>
  <c r="R46" i="10"/>
  <c r="R49" i="10"/>
  <c r="R55"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10" i="10"/>
  <c r="L10" i="10"/>
  <c r="L13" i="10"/>
  <c r="J10" i="10" l="1"/>
  <c r="AG13" i="10"/>
  <c r="AH13" i="10"/>
  <c r="AI13" i="10"/>
  <c r="AJ13" i="10"/>
  <c r="AK13" i="10"/>
  <c r="AL13" i="10"/>
  <c r="AM13" i="10"/>
  <c r="AG16" i="10"/>
  <c r="AI16" i="10"/>
  <c r="AJ16" i="10"/>
  <c r="AL16" i="10"/>
  <c r="AG19" i="10"/>
  <c r="AI19" i="10"/>
  <c r="AJ19" i="10"/>
  <c r="AL19" i="10"/>
  <c r="AG22" i="10"/>
  <c r="AH22" i="10"/>
  <c r="AI22" i="10"/>
  <c r="AJ22" i="10"/>
  <c r="AK22" i="10"/>
  <c r="AL22" i="10"/>
  <c r="AM22" i="10"/>
  <c r="AG25" i="10"/>
  <c r="AH25" i="10"/>
  <c r="AI25" i="10"/>
  <c r="AJ25" i="10"/>
  <c r="AK25" i="10"/>
  <c r="AL25" i="10"/>
  <c r="AM25" i="10"/>
  <c r="AG28" i="10"/>
  <c r="AH28" i="10"/>
  <c r="AI28" i="10"/>
  <c r="AJ28" i="10"/>
  <c r="AK28" i="10"/>
  <c r="AL28" i="10"/>
  <c r="AM28" i="10"/>
  <c r="AG31" i="10"/>
  <c r="AH31" i="10"/>
  <c r="AI31" i="10"/>
  <c r="AJ31" i="10"/>
  <c r="AK31" i="10"/>
  <c r="AL31" i="10"/>
  <c r="AM31" i="10"/>
  <c r="AG34" i="10"/>
  <c r="AH34" i="10"/>
  <c r="AI34" i="10"/>
  <c r="AJ34" i="10"/>
  <c r="AK34" i="10"/>
  <c r="AL34" i="10"/>
  <c r="AM34" i="10"/>
  <c r="AG37" i="10"/>
  <c r="AH37" i="10"/>
  <c r="AI37" i="10"/>
  <c r="AJ37" i="10"/>
  <c r="AK37" i="10"/>
  <c r="AL37" i="10"/>
  <c r="AM37" i="10"/>
  <c r="AG40" i="10"/>
  <c r="AH40" i="10"/>
  <c r="AI40" i="10"/>
  <c r="AJ40" i="10"/>
  <c r="AK40" i="10"/>
  <c r="AL40" i="10"/>
  <c r="AM40" i="10"/>
  <c r="AG43" i="10"/>
  <c r="AH43" i="10"/>
  <c r="AI43" i="10"/>
  <c r="AJ43" i="10"/>
  <c r="AK43" i="10"/>
  <c r="AL43" i="10"/>
  <c r="AM43" i="10"/>
  <c r="AG46" i="10"/>
  <c r="AH46" i="10"/>
  <c r="AI46" i="10"/>
  <c r="AJ46" i="10"/>
  <c r="AK46" i="10"/>
  <c r="AL46" i="10"/>
  <c r="AM46" i="10"/>
  <c r="AG49" i="10"/>
  <c r="AH49" i="10"/>
  <c r="AI49" i="10"/>
  <c r="AJ49" i="10"/>
  <c r="AK49" i="10"/>
  <c r="AL49" i="10"/>
  <c r="AM49" i="10"/>
  <c r="AG52" i="10"/>
  <c r="AH52" i="10"/>
  <c r="AI52" i="10"/>
  <c r="AJ52" i="10"/>
  <c r="AK52" i="10"/>
  <c r="AL52" i="10"/>
  <c r="AM52" i="10"/>
  <c r="AG55" i="10"/>
  <c r="AH55" i="10"/>
  <c r="AI55" i="10"/>
  <c r="AJ55" i="10"/>
  <c r="AK55" i="10"/>
  <c r="AL55" i="10"/>
  <c r="AM55" i="10"/>
  <c r="AG58" i="10"/>
  <c r="AH58" i="10"/>
  <c r="AI58" i="10"/>
  <c r="AJ58" i="10"/>
  <c r="AK58" i="10"/>
  <c r="AL58" i="10"/>
  <c r="AM58" i="10"/>
  <c r="AG61" i="10"/>
  <c r="AH61" i="10"/>
  <c r="AI61" i="10"/>
  <c r="AJ61" i="10"/>
  <c r="AK61" i="10"/>
  <c r="AL61" i="10"/>
  <c r="AM61" i="10"/>
  <c r="AG64" i="10"/>
  <c r="AH64" i="10"/>
  <c r="AI64" i="10"/>
  <c r="AJ64" i="10"/>
  <c r="AK64" i="10"/>
  <c r="AL64" i="10"/>
  <c r="AM64" i="10"/>
  <c r="AG67" i="10"/>
  <c r="AH67" i="10"/>
  <c r="AI67" i="10"/>
  <c r="AJ67" i="10"/>
  <c r="AK67" i="10"/>
  <c r="AL67" i="10"/>
  <c r="AM67" i="10"/>
  <c r="AG70" i="10"/>
  <c r="AH70" i="10"/>
  <c r="AI70" i="10"/>
  <c r="AJ70" i="10"/>
  <c r="AK70" i="10"/>
  <c r="AL70" i="10"/>
  <c r="AM70" i="10"/>
  <c r="AG73" i="10"/>
  <c r="AH73" i="10"/>
  <c r="AI73" i="10"/>
  <c r="AJ73" i="10"/>
  <c r="AK73" i="10"/>
  <c r="AL73" i="10"/>
  <c r="AM73" i="10"/>
  <c r="AM76" i="10"/>
  <c r="AG76" i="10"/>
  <c r="AH76" i="10"/>
  <c r="AI76" i="10"/>
  <c r="AJ76" i="10"/>
  <c r="AK76" i="10"/>
  <c r="AL76" i="10"/>
  <c r="AG79" i="10"/>
  <c r="AH79" i="10"/>
  <c r="AI79" i="10"/>
  <c r="AJ79" i="10"/>
  <c r="AK79" i="10"/>
  <c r="AL79" i="10"/>
  <c r="AM79" i="10"/>
  <c r="AG82" i="10"/>
  <c r="AH82" i="10"/>
  <c r="AI82" i="10"/>
  <c r="AJ82" i="10"/>
  <c r="AK82" i="10"/>
  <c r="AL82" i="10"/>
  <c r="AM82" i="10"/>
  <c r="AG85" i="10"/>
  <c r="AH85" i="10"/>
  <c r="AI85" i="10"/>
  <c r="AJ85" i="10"/>
  <c r="AK85" i="10"/>
  <c r="AL85" i="10"/>
  <c r="AM85" i="10"/>
  <c r="AG88" i="10"/>
  <c r="AH88" i="10"/>
  <c r="AI88" i="10"/>
  <c r="AJ88" i="10"/>
  <c r="AK88" i="10"/>
  <c r="AL88" i="10"/>
  <c r="AM88" i="10"/>
  <c r="AG91" i="10"/>
  <c r="AH91" i="10"/>
  <c r="AI91" i="10"/>
  <c r="AJ91" i="10"/>
  <c r="AK91" i="10"/>
  <c r="AL91" i="10"/>
  <c r="AM91" i="10"/>
  <c r="AG94" i="10"/>
  <c r="AH94" i="10"/>
  <c r="AI94" i="10"/>
  <c r="AJ94" i="10"/>
  <c r="AK94" i="10"/>
  <c r="AL94" i="10"/>
  <c r="AM94" i="10"/>
  <c r="AG97" i="10"/>
  <c r="AH97" i="10"/>
  <c r="AI97" i="10"/>
  <c r="AJ97" i="10"/>
  <c r="AK97" i="10"/>
  <c r="AL97" i="10"/>
  <c r="AM97" i="10"/>
  <c r="AG100" i="10"/>
  <c r="AH100" i="10"/>
  <c r="AI100" i="10"/>
  <c r="AJ100" i="10"/>
  <c r="AK100" i="10"/>
  <c r="AL100" i="10"/>
  <c r="AM100" i="10"/>
  <c r="AG103" i="10"/>
  <c r="AH103" i="10"/>
  <c r="AI103" i="10"/>
  <c r="AJ103" i="10"/>
  <c r="AK103" i="10"/>
  <c r="AL103" i="10"/>
  <c r="AM103" i="10"/>
  <c r="AG106" i="10"/>
  <c r="AH106" i="10"/>
  <c r="AI106" i="10"/>
  <c r="AJ106" i="10"/>
  <c r="AK106" i="10"/>
  <c r="AL106" i="10"/>
  <c r="AM106" i="10"/>
  <c r="AG109" i="10"/>
  <c r="AH109" i="10"/>
  <c r="AI109" i="10"/>
  <c r="AJ109" i="10"/>
  <c r="AK109" i="10"/>
  <c r="AL109" i="10"/>
  <c r="AM109" i="10"/>
  <c r="AG112" i="10"/>
  <c r="AH112" i="10"/>
  <c r="AI112" i="10"/>
  <c r="AJ112" i="10"/>
  <c r="AK112" i="10"/>
  <c r="AL112" i="10"/>
  <c r="AM112" i="10"/>
  <c r="AG115" i="10"/>
  <c r="AH115" i="10"/>
  <c r="AI115" i="10"/>
  <c r="AJ115" i="10"/>
  <c r="AK115" i="10"/>
  <c r="AL115" i="10"/>
  <c r="AM115" i="10"/>
  <c r="AG118" i="10"/>
  <c r="AH118" i="10"/>
  <c r="AI118" i="10"/>
  <c r="AJ118" i="10"/>
  <c r="AK118" i="10"/>
  <c r="AL118" i="10"/>
  <c r="AM118" i="10"/>
  <c r="AG121" i="10"/>
  <c r="AH121" i="10"/>
  <c r="AI121" i="10"/>
  <c r="AJ121" i="10"/>
  <c r="AK121" i="10"/>
  <c r="AL121" i="10"/>
  <c r="AM121" i="10"/>
  <c r="AG124" i="10"/>
  <c r="AH124" i="10"/>
  <c r="AI124" i="10"/>
  <c r="AJ124" i="10"/>
  <c r="AK124" i="10"/>
  <c r="AL124" i="10"/>
  <c r="AM124" i="10"/>
  <c r="AG127" i="10"/>
  <c r="AH127" i="10"/>
  <c r="AI127" i="10"/>
  <c r="AJ127" i="10"/>
  <c r="AK127" i="10"/>
  <c r="AL127" i="10"/>
  <c r="AM127" i="10"/>
  <c r="AG130" i="10"/>
  <c r="AH130" i="10"/>
  <c r="AI130" i="10"/>
  <c r="AJ130" i="10"/>
  <c r="AK130" i="10"/>
  <c r="AL130" i="10"/>
  <c r="AM130" i="10"/>
  <c r="AG133" i="10"/>
  <c r="AH133" i="10"/>
  <c r="AI133" i="10"/>
  <c r="AJ133" i="10"/>
  <c r="AK133" i="10"/>
  <c r="AL133" i="10"/>
  <c r="AM133" i="10"/>
  <c r="AG136" i="10"/>
  <c r="AH136" i="10"/>
  <c r="AI136" i="10"/>
  <c r="AJ136" i="10"/>
  <c r="AK136" i="10"/>
  <c r="AL136" i="10"/>
  <c r="AM136" i="10"/>
  <c r="AG139" i="10"/>
  <c r="AH139" i="10"/>
  <c r="AI139" i="10"/>
  <c r="AJ139" i="10"/>
  <c r="AK139" i="10"/>
  <c r="AL139" i="10"/>
  <c r="AM139" i="10"/>
  <c r="AG142" i="10"/>
  <c r="AH142" i="10"/>
  <c r="AI142" i="10"/>
  <c r="AJ142" i="10"/>
  <c r="AK142" i="10"/>
  <c r="AL142" i="10"/>
  <c r="AM142" i="10"/>
  <c r="AG145" i="10"/>
  <c r="AH145" i="10"/>
  <c r="AI145" i="10"/>
  <c r="AJ145" i="10"/>
  <c r="AK145" i="10"/>
  <c r="AL145" i="10"/>
  <c r="AM145" i="10"/>
  <c r="AG148" i="10"/>
  <c r="AH148" i="10"/>
  <c r="AI148" i="10"/>
  <c r="AJ148" i="10"/>
  <c r="AK148" i="10"/>
  <c r="AL148" i="10"/>
  <c r="AM148" i="10"/>
  <c r="AG151" i="10"/>
  <c r="AH151" i="10"/>
  <c r="AI151" i="10"/>
  <c r="AJ151" i="10"/>
  <c r="AK151" i="10"/>
  <c r="AL151" i="10"/>
  <c r="AM151" i="10"/>
  <c r="AG154" i="10"/>
  <c r="AH154" i="10"/>
  <c r="AI154" i="10"/>
  <c r="AJ154" i="10"/>
  <c r="AK154" i="10"/>
  <c r="AL154" i="10"/>
  <c r="AM154" i="10"/>
  <c r="AG157" i="10"/>
  <c r="AH157" i="10"/>
  <c r="AI157" i="10"/>
  <c r="AJ157" i="10"/>
  <c r="AK157" i="10"/>
  <c r="AL157" i="10"/>
  <c r="AM157" i="10"/>
  <c r="AF157" i="10"/>
  <c r="AF154" i="10"/>
  <c r="AF151" i="10"/>
  <c r="AF148" i="10"/>
  <c r="AF145" i="10"/>
  <c r="AF142" i="10"/>
  <c r="AF139" i="10"/>
  <c r="AF136" i="10"/>
  <c r="AF133" i="10"/>
  <c r="AF130" i="10"/>
  <c r="AF127" i="10"/>
  <c r="AF124" i="10"/>
  <c r="AF121" i="10"/>
  <c r="AF118" i="10"/>
  <c r="AF115" i="10"/>
  <c r="AF112" i="10"/>
  <c r="AF109" i="10"/>
  <c r="AF106" i="10"/>
  <c r="AF103" i="10"/>
  <c r="AF100" i="10"/>
  <c r="AF97" i="10"/>
  <c r="AF94" i="10"/>
  <c r="AF91" i="10"/>
  <c r="AF88" i="10"/>
  <c r="AF85" i="10"/>
  <c r="AF82" i="10"/>
  <c r="AF79" i="10"/>
  <c r="AF76" i="10"/>
  <c r="AF73" i="10"/>
  <c r="AF70" i="10"/>
  <c r="AF67" i="10"/>
  <c r="AF64" i="10"/>
  <c r="AF61" i="10"/>
  <c r="AF58" i="10"/>
  <c r="AF55" i="10"/>
  <c r="AF52" i="10"/>
  <c r="AF49" i="10"/>
  <c r="AF46" i="10"/>
  <c r="AF43" i="10"/>
  <c r="AF40" i="10"/>
  <c r="AF37" i="10"/>
  <c r="AF34" i="10"/>
  <c r="AF31" i="10"/>
  <c r="AF28" i="10"/>
  <c r="AF25" i="10"/>
  <c r="AF22" i="10"/>
  <c r="AF13" i="10"/>
  <c r="AV10"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2" i="10"/>
  <c r="J22" i="10"/>
  <c r="J25" i="10"/>
  <c r="J28" i="10"/>
  <c r="J34" i="10"/>
  <c r="J37" i="10"/>
  <c r="J40" i="10"/>
  <c r="L49" i="10" l="1"/>
  <c r="J49" i="10"/>
  <c r="L46" i="10"/>
  <c r="J46" i="10"/>
  <c r="L43" i="10"/>
  <c r="J43" i="10"/>
  <c r="L40" i="10"/>
  <c r="L37" i="10"/>
  <c r="L34" i="10"/>
  <c r="L31" i="10"/>
  <c r="J31" i="10"/>
  <c r="L28" i="10"/>
  <c r="L25" i="10"/>
  <c r="L19" i="10"/>
  <c r="J19" i="10"/>
  <c r="L16" i="10"/>
  <c r="J16" i="10"/>
  <c r="J13"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6" i="10"/>
  <c r="BC46" i="10"/>
  <c r="BA46" i="10"/>
  <c r="AW43" i="10"/>
  <c r="AZ46" i="10"/>
  <c r="L52" i="10"/>
  <c r="AW52" i="10" s="1"/>
  <c r="L55" i="10"/>
  <c r="AW55" i="10" s="1"/>
  <c r="L58" i="10"/>
  <c r="BG58" i="10" s="1"/>
  <c r="L61" i="10"/>
  <c r="BG61" i="10" s="1"/>
  <c r="L64" i="10"/>
  <c r="BG64" i="10" s="1"/>
  <c r="L67" i="10"/>
  <c r="AW67" i="10" s="1"/>
  <c r="L70" i="10"/>
  <c r="AX70" i="10" s="1"/>
  <c r="L73" i="10"/>
  <c r="BB73" i="10" s="1"/>
  <c r="L76" i="10"/>
  <c r="BI76" i="10" s="1"/>
  <c r="L79" i="10"/>
  <c r="AW79" i="10" s="1"/>
  <c r="L82" i="10"/>
  <c r="BG82" i="10" s="1"/>
  <c r="L85" i="10"/>
  <c r="BG85" i="10" s="1"/>
  <c r="L88" i="10"/>
  <c r="BI88" i="10" s="1"/>
  <c r="L91" i="10"/>
  <c r="AW91" i="10" s="1"/>
  <c r="L94" i="10"/>
  <c r="AZ94" i="10" s="1"/>
  <c r="L97" i="10"/>
  <c r="BB97" i="10" s="1"/>
  <c r="L100" i="10"/>
  <c r="AY100" i="10" s="1"/>
  <c r="L103" i="10"/>
  <c r="AW103" i="10" s="1"/>
  <c r="L106" i="10"/>
  <c r="BG106" i="10" s="1"/>
  <c r="L109" i="10"/>
  <c r="BG109" i="10" s="1"/>
  <c r="L112" i="10"/>
  <c r="BG112" i="10" s="1"/>
  <c r="L115" i="10"/>
  <c r="AW115" i="10" s="1"/>
  <c r="L118" i="10"/>
  <c r="AX118" i="10" s="1"/>
  <c r="L121" i="10"/>
  <c r="BB121" i="10" s="1"/>
  <c r="L124" i="10"/>
  <c r="BI124" i="10" s="1"/>
  <c r="L127" i="10"/>
  <c r="AW127" i="10" s="1"/>
  <c r="L130" i="10"/>
  <c r="BG130" i="10" s="1"/>
  <c r="L133" i="10"/>
  <c r="BG133" i="10" s="1"/>
  <c r="L136" i="10"/>
  <c r="BI136" i="10" s="1"/>
  <c r="L139" i="10"/>
  <c r="AW139" i="10" s="1"/>
  <c r="L142" i="10"/>
  <c r="AZ142" i="10" s="1"/>
  <c r="L145" i="10"/>
  <c r="BB145" i="10" s="1"/>
  <c r="L148" i="10"/>
  <c r="BG148" i="10" s="1"/>
  <c r="L151" i="10"/>
  <c r="AW151" i="10" s="1"/>
  <c r="L154" i="10"/>
  <c r="BC154" i="10" s="1"/>
  <c r="L157" i="10"/>
  <c r="BG157" i="10" s="1"/>
  <c r="BB91" i="10"/>
  <c r="BB79" i="10"/>
  <c r="BB55" i="10"/>
  <c r="BB49" i="10"/>
  <c r="BB43" i="10"/>
  <c r="AZ154" i="10"/>
  <c r="AZ106" i="10"/>
  <c r="AZ58" i="10"/>
  <c r="AX151" i="10"/>
  <c r="AX148" i="10"/>
  <c r="AX127" i="10"/>
  <c r="AX103" i="10"/>
  <c r="AX79" i="10"/>
  <c r="AX55" i="10"/>
  <c r="AX43" i="10"/>
  <c r="AX64" i="10" l="1"/>
  <c r="AX112" i="10"/>
  <c r="AZ112" i="10"/>
  <c r="BB64" i="10"/>
  <c r="AX88" i="10"/>
  <c r="AX136" i="10"/>
  <c r="AZ64" i="10"/>
  <c r="BB124" i="10"/>
  <c r="AZ52" i="10"/>
  <c r="AX52" i="10"/>
  <c r="BB52" i="10"/>
  <c r="BB151" i="10"/>
  <c r="AX100" i="10"/>
  <c r="BB139" i="10"/>
  <c r="AX124" i="10"/>
  <c r="AZ76" i="10"/>
  <c r="AZ100" i="10"/>
  <c r="AX76" i="10"/>
  <c r="BB76" i="10"/>
  <c r="BC70" i="10"/>
  <c r="AZ136" i="10"/>
  <c r="BI64" i="10"/>
  <c r="AZ70" i="10"/>
  <c r="BB112" i="10"/>
  <c r="AZ118" i="10"/>
  <c r="BB115" i="10"/>
  <c r="AX67" i="10"/>
  <c r="AX91" i="10"/>
  <c r="AX115" i="10"/>
  <c r="AX139" i="10"/>
  <c r="AZ88" i="10"/>
  <c r="BB67" i="10"/>
  <c r="BB103" i="10"/>
  <c r="BB127" i="10"/>
  <c r="AW112" i="10"/>
  <c r="BI112" i="10"/>
  <c r="AW64" i="10"/>
  <c r="BA94" i="10"/>
  <c r="BC94" i="10"/>
  <c r="AZ85" i="10"/>
  <c r="AW136" i="10"/>
  <c r="AW88" i="10"/>
  <c r="AY52" i="10"/>
  <c r="BA118" i="10"/>
  <c r="BG94" i="10"/>
  <c r="AY148" i="10"/>
  <c r="BG52" i="10"/>
  <c r="BG100" i="10"/>
  <c r="AZ148" i="10"/>
  <c r="BB85" i="10"/>
  <c r="BB100" i="10"/>
  <c r="BB133" i="10"/>
  <c r="BB148" i="10"/>
  <c r="AY76" i="10"/>
  <c r="BA142" i="10"/>
  <c r="BC118" i="10"/>
  <c r="BI52" i="10"/>
  <c r="BG70" i="10"/>
  <c r="BG88" i="10"/>
  <c r="BI100" i="10"/>
  <c r="BG118" i="10"/>
  <c r="BG136" i="10"/>
  <c r="BI148" i="10"/>
  <c r="AZ124" i="10"/>
  <c r="BB88" i="10"/>
  <c r="BB136" i="10"/>
  <c r="AW148" i="10"/>
  <c r="AW124" i="10"/>
  <c r="AW100" i="10"/>
  <c r="AW76" i="10"/>
  <c r="BA70" i="10"/>
  <c r="BC142" i="10"/>
  <c r="BG76" i="10"/>
  <c r="BG124" i="10"/>
  <c r="BG154" i="10"/>
  <c r="AZ133" i="10"/>
  <c r="BB61" i="10"/>
  <c r="BB109" i="10"/>
  <c r="BB157" i="10"/>
  <c r="AY124" i="10"/>
  <c r="BG142" i="10"/>
  <c r="BJ145" i="10"/>
  <c r="BF145" i="10"/>
  <c r="BH145" i="10"/>
  <c r="BD145" i="10"/>
  <c r="BE145" i="10"/>
  <c r="BK145" i="10"/>
  <c r="BJ121" i="10"/>
  <c r="BF121" i="10"/>
  <c r="BH121" i="10"/>
  <c r="BD121" i="10"/>
  <c r="BE121" i="10"/>
  <c r="BK121" i="10"/>
  <c r="BJ97" i="10"/>
  <c r="BF97" i="10"/>
  <c r="BH97" i="10"/>
  <c r="BD97" i="10"/>
  <c r="BE97" i="10"/>
  <c r="BK97" i="10"/>
  <c r="BJ73" i="10"/>
  <c r="BF73" i="10"/>
  <c r="BH73" i="10"/>
  <c r="BD73" i="10"/>
  <c r="BE73" i="10"/>
  <c r="BK73" i="10"/>
  <c r="BJ49" i="10"/>
  <c r="BF49" i="10"/>
  <c r="BH49" i="10"/>
  <c r="BD49" i="10"/>
  <c r="BE49" i="10"/>
  <c r="BK49" i="10"/>
  <c r="AY49" i="10"/>
  <c r="AY97" i="10"/>
  <c r="AY145" i="10"/>
  <c r="AZ121" i="10"/>
  <c r="BJ130" i="10"/>
  <c r="BF130" i="10"/>
  <c r="BH130" i="10"/>
  <c r="BD130" i="10"/>
  <c r="BE130" i="10"/>
  <c r="AY130" i="10"/>
  <c r="BK130" i="10"/>
  <c r="BJ106" i="10"/>
  <c r="BF106" i="10"/>
  <c r="BH106" i="10"/>
  <c r="BD106" i="10"/>
  <c r="BE106" i="10"/>
  <c r="AY106" i="10"/>
  <c r="BK106" i="10"/>
  <c r="BJ82" i="10"/>
  <c r="BF82" i="10"/>
  <c r="BH82" i="10"/>
  <c r="BD82" i="10"/>
  <c r="BE82" i="10"/>
  <c r="AY82" i="10"/>
  <c r="BK82" i="10"/>
  <c r="BJ58" i="10"/>
  <c r="BF58" i="10"/>
  <c r="BH58" i="10"/>
  <c r="BD58" i="10"/>
  <c r="BE58" i="10"/>
  <c r="AY58" i="10"/>
  <c r="BK58" i="10"/>
  <c r="BA49" i="10"/>
  <c r="BA73" i="10"/>
  <c r="BA121" i="10"/>
  <c r="BC73" i="10"/>
  <c r="BC97" i="10"/>
  <c r="BC121" i="10"/>
  <c r="BC145" i="10"/>
  <c r="BI58" i="10"/>
  <c r="BI70" i="10"/>
  <c r="BI94" i="10"/>
  <c r="BI130" i="10"/>
  <c r="BI142" i="10"/>
  <c r="BI154" i="10"/>
  <c r="AX46" i="10"/>
  <c r="AX58" i="10"/>
  <c r="AX82" i="10"/>
  <c r="AX94" i="10"/>
  <c r="AX106" i="10"/>
  <c r="AX130" i="10"/>
  <c r="AX142" i="10"/>
  <c r="AX154" i="10"/>
  <c r="AZ61" i="10"/>
  <c r="AZ109" i="10"/>
  <c r="AZ157" i="10"/>
  <c r="BJ151" i="10"/>
  <c r="BF151" i="10"/>
  <c r="BH151" i="10"/>
  <c r="BD151" i="10"/>
  <c r="BE151" i="10"/>
  <c r="BC151" i="10"/>
  <c r="BA151" i="10"/>
  <c r="BK151" i="10"/>
  <c r="AY151" i="10"/>
  <c r="BJ139" i="10"/>
  <c r="BF139" i="10"/>
  <c r="BH139" i="10"/>
  <c r="BD139" i="10"/>
  <c r="BE139" i="10"/>
  <c r="BC139" i="10"/>
  <c r="BA139" i="10"/>
  <c r="BK139" i="10"/>
  <c r="AY139" i="10"/>
  <c r="BJ127" i="10"/>
  <c r="BF127" i="10"/>
  <c r="BH127" i="10"/>
  <c r="BD127" i="10"/>
  <c r="BE127" i="10"/>
  <c r="BC127" i="10"/>
  <c r="BA127" i="10"/>
  <c r="BK127" i="10"/>
  <c r="AY127" i="10"/>
  <c r="BJ115" i="10"/>
  <c r="BF115" i="10"/>
  <c r="BH115" i="10"/>
  <c r="BD115" i="10"/>
  <c r="BE115" i="10"/>
  <c r="BC115" i="10"/>
  <c r="BA115" i="10"/>
  <c r="BK115" i="10"/>
  <c r="AY115" i="10"/>
  <c r="BJ103" i="10"/>
  <c r="BF103" i="10"/>
  <c r="BH103" i="10"/>
  <c r="BD103" i="10"/>
  <c r="BE103" i="10"/>
  <c r="BC103" i="10"/>
  <c r="BA103" i="10"/>
  <c r="BK103" i="10"/>
  <c r="AY103" i="10"/>
  <c r="BJ91" i="10"/>
  <c r="BF91" i="10"/>
  <c r="BH91" i="10"/>
  <c r="BD91" i="10"/>
  <c r="BE91" i="10"/>
  <c r="BC91" i="10"/>
  <c r="BA91" i="10"/>
  <c r="BK91" i="10"/>
  <c r="AY91" i="10"/>
  <c r="BJ79" i="10"/>
  <c r="BF79" i="10"/>
  <c r="BH79" i="10"/>
  <c r="BD79" i="10"/>
  <c r="BE79" i="10"/>
  <c r="BC79" i="10"/>
  <c r="BA79" i="10"/>
  <c r="BK79" i="10"/>
  <c r="AY79" i="10"/>
  <c r="BJ67" i="10"/>
  <c r="BF67" i="10"/>
  <c r="BH67" i="10"/>
  <c r="BD67" i="10"/>
  <c r="BE67" i="10"/>
  <c r="BC67" i="10"/>
  <c r="BA67" i="10"/>
  <c r="BK67" i="10"/>
  <c r="AY67" i="10"/>
  <c r="BJ55" i="10"/>
  <c r="BF55" i="10"/>
  <c r="BH55" i="10"/>
  <c r="BD55" i="10"/>
  <c r="BE55" i="10"/>
  <c r="BC55" i="10"/>
  <c r="BA55" i="10"/>
  <c r="BK55" i="10"/>
  <c r="AY55" i="10"/>
  <c r="BJ43" i="10"/>
  <c r="BF43" i="10"/>
  <c r="BH43" i="10"/>
  <c r="BD43" i="10"/>
  <c r="BE43" i="10"/>
  <c r="BC43" i="10"/>
  <c r="BA43" i="10"/>
  <c r="BK43" i="10"/>
  <c r="AW157" i="10"/>
  <c r="AW145" i="10"/>
  <c r="AW133" i="10"/>
  <c r="AW121" i="10"/>
  <c r="AW109" i="10"/>
  <c r="AW97" i="10"/>
  <c r="AW85" i="10"/>
  <c r="AW73" i="10"/>
  <c r="AW61" i="10"/>
  <c r="AW49" i="10"/>
  <c r="AY61" i="10"/>
  <c r="AY85" i="10"/>
  <c r="AY109" i="10"/>
  <c r="AY133" i="10"/>
  <c r="AY157" i="10"/>
  <c r="BA58" i="10"/>
  <c r="BA82" i="10"/>
  <c r="BA106" i="10"/>
  <c r="BA130" i="10"/>
  <c r="BA154" i="10"/>
  <c r="BC58" i="10"/>
  <c r="BC82" i="10"/>
  <c r="BC106" i="10"/>
  <c r="BC130" i="10"/>
  <c r="BG43" i="10"/>
  <c r="BG49" i="10"/>
  <c r="BG55" i="10"/>
  <c r="BG67" i="10"/>
  <c r="BG73" i="10"/>
  <c r="BG79" i="10"/>
  <c r="BG91" i="10"/>
  <c r="BG97" i="10"/>
  <c r="BG103" i="10"/>
  <c r="BG115" i="10"/>
  <c r="BG121" i="10"/>
  <c r="BG127" i="10"/>
  <c r="BG139" i="10"/>
  <c r="BG145" i="10"/>
  <c r="BG151" i="10"/>
  <c r="BJ157" i="10"/>
  <c r="BF157" i="10"/>
  <c r="BH157" i="10"/>
  <c r="BD157" i="10"/>
  <c r="BE157" i="10"/>
  <c r="BK157" i="10"/>
  <c r="BJ133" i="10"/>
  <c r="BF133" i="10"/>
  <c r="BH133" i="10"/>
  <c r="BD133" i="10"/>
  <c r="BE133" i="10"/>
  <c r="BK133" i="10"/>
  <c r="BJ109" i="10"/>
  <c r="BF109" i="10"/>
  <c r="BH109" i="10"/>
  <c r="BD109" i="10"/>
  <c r="BE109" i="10"/>
  <c r="BK109" i="10"/>
  <c r="BJ85" i="10"/>
  <c r="BF85" i="10"/>
  <c r="BH85" i="10"/>
  <c r="BD85" i="10"/>
  <c r="BE85" i="10"/>
  <c r="BK85" i="10"/>
  <c r="BJ61" i="10"/>
  <c r="BF61" i="10"/>
  <c r="BH61" i="10"/>
  <c r="BD61" i="10"/>
  <c r="BE61" i="10"/>
  <c r="BK61" i="10"/>
  <c r="AY73" i="10"/>
  <c r="AY121" i="10"/>
  <c r="AZ73" i="10"/>
  <c r="BJ154" i="10"/>
  <c r="BF154" i="10"/>
  <c r="BH154" i="10"/>
  <c r="BD154" i="10"/>
  <c r="BE154" i="10"/>
  <c r="AY154" i="10"/>
  <c r="BK154" i="10"/>
  <c r="BJ142" i="10"/>
  <c r="BF142" i="10"/>
  <c r="BH142" i="10"/>
  <c r="BD142" i="10"/>
  <c r="BE142" i="10"/>
  <c r="AY142" i="10"/>
  <c r="BK142" i="10"/>
  <c r="BJ118" i="10"/>
  <c r="BF118" i="10"/>
  <c r="BH118" i="10"/>
  <c r="BD118" i="10"/>
  <c r="BE118" i="10"/>
  <c r="AY118" i="10"/>
  <c r="BK118" i="10"/>
  <c r="BJ94" i="10"/>
  <c r="BF94" i="10"/>
  <c r="BH94" i="10"/>
  <c r="BD94" i="10"/>
  <c r="BE94" i="10"/>
  <c r="AY94" i="10"/>
  <c r="BK94" i="10"/>
  <c r="BJ70" i="10"/>
  <c r="BF70" i="10"/>
  <c r="BH70" i="10"/>
  <c r="BD70" i="10"/>
  <c r="BE70" i="10"/>
  <c r="AY70" i="10"/>
  <c r="BK70" i="10"/>
  <c r="BJ46" i="10"/>
  <c r="BF46" i="10"/>
  <c r="BH46" i="10"/>
  <c r="BD46" i="10"/>
  <c r="BE46" i="10"/>
  <c r="AY46" i="10"/>
  <c r="BK46" i="10"/>
  <c r="BA97" i="10"/>
  <c r="BA145" i="10"/>
  <c r="BC49" i="10"/>
  <c r="BI46" i="10"/>
  <c r="BI82" i="10"/>
  <c r="BI106" i="10"/>
  <c r="BI118" i="10"/>
  <c r="AX49" i="10"/>
  <c r="AX61" i="10"/>
  <c r="AX73" i="10"/>
  <c r="AX85" i="10"/>
  <c r="AX97" i="10"/>
  <c r="AX109" i="10"/>
  <c r="AX121" i="10"/>
  <c r="AX133" i="10"/>
  <c r="AX145" i="10"/>
  <c r="AX157" i="10"/>
  <c r="AZ49" i="10"/>
  <c r="AZ82" i="10"/>
  <c r="AZ97" i="10"/>
  <c r="AZ130" i="10"/>
  <c r="AZ145" i="10"/>
  <c r="BB46" i="10"/>
  <c r="BB58" i="10"/>
  <c r="BB70" i="10"/>
  <c r="BB82" i="10"/>
  <c r="BB94" i="10"/>
  <c r="BB106" i="10"/>
  <c r="BB118" i="10"/>
  <c r="BB130" i="10"/>
  <c r="BB142" i="10"/>
  <c r="BB154" i="10"/>
  <c r="BJ148" i="10"/>
  <c r="BF148" i="10"/>
  <c r="BH148" i="10"/>
  <c r="BD148" i="10"/>
  <c r="BE148" i="10"/>
  <c r="BK148" i="10"/>
  <c r="BC148" i="10"/>
  <c r="BA148" i="10"/>
  <c r="BJ136" i="10"/>
  <c r="BF136" i="10"/>
  <c r="BH136" i="10"/>
  <c r="BD136" i="10"/>
  <c r="BE136" i="10"/>
  <c r="BK136" i="10"/>
  <c r="BC136" i="10"/>
  <c r="BA136" i="10"/>
  <c r="BJ124" i="10"/>
  <c r="BF124" i="10"/>
  <c r="BH124" i="10"/>
  <c r="BD124" i="10"/>
  <c r="BE124" i="10"/>
  <c r="BK124" i="10"/>
  <c r="BC124" i="10"/>
  <c r="BA124" i="10"/>
  <c r="BJ112" i="10"/>
  <c r="BF112" i="10"/>
  <c r="BH112" i="10"/>
  <c r="BD112" i="10"/>
  <c r="BE112" i="10"/>
  <c r="BK112" i="10"/>
  <c r="BC112" i="10"/>
  <c r="BA112" i="10"/>
  <c r="BJ100" i="10"/>
  <c r="BF100" i="10"/>
  <c r="BH100" i="10"/>
  <c r="BD100" i="10"/>
  <c r="BE100" i="10"/>
  <c r="BK100" i="10"/>
  <c r="BC100" i="10"/>
  <c r="BA100" i="10"/>
  <c r="BJ88" i="10"/>
  <c r="BF88" i="10"/>
  <c r="BH88" i="10"/>
  <c r="BD88" i="10"/>
  <c r="BE88" i="10"/>
  <c r="BK88" i="10"/>
  <c r="BC88" i="10"/>
  <c r="BA88" i="10"/>
  <c r="BJ76" i="10"/>
  <c r="BF76" i="10"/>
  <c r="BH76" i="10"/>
  <c r="BD76" i="10"/>
  <c r="BE76" i="10"/>
  <c r="BK76" i="10"/>
  <c r="BC76" i="10"/>
  <c r="BA76" i="10"/>
  <c r="BJ64" i="10"/>
  <c r="BF64" i="10"/>
  <c r="BH64" i="10"/>
  <c r="BD64" i="10"/>
  <c r="BE64" i="10"/>
  <c r="BK64" i="10"/>
  <c r="BC64" i="10"/>
  <c r="BA64" i="10"/>
  <c r="BJ52" i="10"/>
  <c r="BF52" i="10"/>
  <c r="BH52" i="10"/>
  <c r="BD52" i="10"/>
  <c r="BE52" i="10"/>
  <c r="BK52" i="10"/>
  <c r="BC52" i="10"/>
  <c r="BA52" i="10"/>
  <c r="AW154" i="10"/>
  <c r="AW142" i="10"/>
  <c r="AW130" i="10"/>
  <c r="AW118" i="10"/>
  <c r="AW106" i="10"/>
  <c r="AW94" i="10"/>
  <c r="AW82" i="10"/>
  <c r="AW70" i="10"/>
  <c r="AW58" i="10"/>
  <c r="AW46" i="10"/>
  <c r="AY43" i="10"/>
  <c r="AY64" i="10"/>
  <c r="AY88" i="10"/>
  <c r="AY112" i="10"/>
  <c r="AY136" i="10"/>
  <c r="BA61" i="10"/>
  <c r="BA85" i="10"/>
  <c r="BA109" i="10"/>
  <c r="BA133" i="10"/>
  <c r="BA157" i="10"/>
  <c r="BC61" i="10"/>
  <c r="BC85" i="10"/>
  <c r="BC109" i="10"/>
  <c r="BC133" i="10"/>
  <c r="BC157" i="10"/>
  <c r="BI43" i="10"/>
  <c r="BI49" i="10"/>
  <c r="BI55" i="10"/>
  <c r="BI61" i="10"/>
  <c r="BI67" i="10"/>
  <c r="BI73" i="10"/>
  <c r="BI79" i="10"/>
  <c r="BI85" i="10"/>
  <c r="BI91" i="10"/>
  <c r="BI97" i="10"/>
  <c r="BI103" i="10"/>
  <c r="BI109" i="10"/>
  <c r="BI115" i="10"/>
  <c r="BI121" i="10"/>
  <c r="BI127" i="10"/>
  <c r="BI133" i="10"/>
  <c r="BI139" i="10"/>
  <c r="BI145" i="10"/>
  <c r="BI151" i="10"/>
  <c r="BI157" i="10"/>
  <c r="AZ43" i="10"/>
  <c r="AZ55" i="10"/>
  <c r="AZ67" i="10"/>
  <c r="AZ79" i="10"/>
  <c r="AZ91" i="10"/>
  <c r="AZ103" i="10"/>
  <c r="AZ115" i="10"/>
  <c r="AZ127" i="10"/>
  <c r="AZ139" i="10"/>
  <c r="AZ151" i="10"/>
  <c r="AV43" i="10" l="1"/>
  <c r="AV46" i="10"/>
  <c r="AV49" i="10"/>
  <c r="AV52" i="10"/>
  <c r="AV55" i="10"/>
  <c r="AV58" i="10"/>
  <c r="AV61" i="10"/>
  <c r="AV64" i="10"/>
  <c r="AV67" i="10"/>
  <c r="AV70" i="10"/>
  <c r="AV73" i="10"/>
  <c r="AV76" i="10"/>
  <c r="AV79" i="10"/>
  <c r="AV82" i="10"/>
  <c r="AV85" i="10"/>
  <c r="AV88" i="10"/>
  <c r="AV91" i="10"/>
  <c r="AV94" i="10"/>
  <c r="AV97" i="10"/>
  <c r="AV100" i="10"/>
  <c r="AV103" i="10"/>
  <c r="AV106" i="10"/>
  <c r="AV109" i="10"/>
  <c r="AV112" i="10"/>
  <c r="AV115" i="10"/>
  <c r="AV118" i="10"/>
  <c r="AV121" i="10"/>
  <c r="AV124" i="10"/>
  <c r="AV127" i="10"/>
  <c r="AV130" i="10"/>
  <c r="AV133" i="10"/>
  <c r="AV136" i="10"/>
  <c r="AV139" i="10"/>
  <c r="AV142" i="10"/>
  <c r="AV145" i="10"/>
  <c r="AV148" i="10"/>
  <c r="AV151" i="10"/>
  <c r="AV154" i="10"/>
  <c r="AV157" i="10"/>
  <c r="AV16" i="10"/>
  <c r="AW16" i="10" s="1"/>
  <c r="AX16" i="10"/>
  <c r="AY16" i="10" s="1"/>
  <c r="AZ16" i="10"/>
  <c r="BA16" i="10" s="1"/>
  <c r="BB16" i="10"/>
  <c r="BC16" i="10" s="1"/>
  <c r="AX34" i="10"/>
  <c r="AY34" i="10" s="1"/>
  <c r="AZ34" i="10"/>
  <c r="BA34" i="10" s="1"/>
  <c r="BB34" i="10"/>
  <c r="BC34" i="10" s="1"/>
  <c r="AV40" i="10"/>
  <c r="AW40" i="10" s="1"/>
  <c r="AX40" i="10"/>
  <c r="AY40" i="10" s="1"/>
  <c r="AZ40" i="10"/>
  <c r="BA40" i="10" s="1"/>
  <c r="BB40" i="10"/>
  <c r="BC40" i="10" s="1"/>
  <c r="U14" i="10" l="1"/>
  <c r="U15" i="10"/>
  <c r="U16" i="10"/>
  <c r="U17" i="10"/>
  <c r="U18" i="10"/>
  <c r="U19" i="10"/>
  <c r="U20" i="10"/>
  <c r="U21" i="10"/>
  <c r="U22" i="10"/>
  <c r="U23" i="10"/>
  <c r="U24" i="10"/>
  <c r="U25" i="10"/>
  <c r="U26" i="10"/>
  <c r="U27" i="10"/>
  <c r="U28" i="10"/>
  <c r="U29" i="10"/>
  <c r="U30" i="10"/>
  <c r="BL28" i="10" l="1"/>
  <c r="AA28" i="10"/>
  <c r="Y28" i="10"/>
  <c r="W28" i="10"/>
  <c r="AD28" i="10" s="1"/>
  <c r="AB28" i="10"/>
  <c r="X28" i="10"/>
  <c r="AT28" i="10" l="1"/>
  <c r="BJ28" i="10" s="1"/>
  <c r="BK28" i="10" s="1"/>
  <c r="BB28" i="10"/>
  <c r="BC28" i="10" s="1"/>
  <c r="AR28" i="10"/>
  <c r="BH28" i="10" s="1"/>
  <c r="BI28" i="10" s="1"/>
  <c r="AZ28" i="10"/>
  <c r="BA28" i="10" s="1"/>
  <c r="AO28" i="10"/>
  <c r="AN28" i="10"/>
  <c r="BD28" i="10" s="1"/>
  <c r="BE28" i="10" s="1"/>
  <c r="AV28" i="10"/>
  <c r="AW28" i="10" s="1"/>
  <c r="AQ28" i="10"/>
  <c r="CA28" i="10"/>
  <c r="BS28" i="10"/>
  <c r="BV28" i="10"/>
  <c r="BN28" i="10"/>
  <c r="BX28" i="10"/>
  <c r="BP28" i="10"/>
  <c r="AE28" i="10"/>
  <c r="AC28" i="10"/>
  <c r="Z28" i="10"/>
  <c r="BL22" i="10"/>
  <c r="BL25" i="10"/>
  <c r="BL31" i="10"/>
  <c r="BL34" i="10"/>
  <c r="BL37" i="10"/>
  <c r="BL40" i="10"/>
  <c r="BL43" i="10"/>
  <c r="BL46" i="10"/>
  <c r="BL49" i="10"/>
  <c r="BL52" i="10"/>
  <c r="BL55" i="10"/>
  <c r="BL58" i="10"/>
  <c r="BL61" i="10"/>
  <c r="BL64" i="10"/>
  <c r="BL67" i="10"/>
  <c r="BL70" i="10"/>
  <c r="BL73" i="10"/>
  <c r="BL76" i="10"/>
  <c r="BL79" i="10"/>
  <c r="BL82" i="10"/>
  <c r="BL85" i="10"/>
  <c r="BL88" i="10"/>
  <c r="BL91" i="10"/>
  <c r="BL94" i="10"/>
  <c r="BL97" i="10"/>
  <c r="BL100" i="10"/>
  <c r="BL103" i="10"/>
  <c r="BL106" i="10"/>
  <c r="BL109" i="10"/>
  <c r="BL112" i="10"/>
  <c r="BL115" i="10"/>
  <c r="BL118" i="10"/>
  <c r="BL121" i="10"/>
  <c r="BL124" i="10"/>
  <c r="BL127" i="10"/>
  <c r="BL130" i="10"/>
  <c r="BL133" i="10"/>
  <c r="BL136" i="10"/>
  <c r="BL139" i="10"/>
  <c r="BL142" i="10"/>
  <c r="BL145" i="10"/>
  <c r="BL148" i="10"/>
  <c r="BL151" i="10"/>
  <c r="BL154" i="10"/>
  <c r="BL157" i="10"/>
  <c r="BL16" i="10"/>
  <c r="BL19" i="10"/>
  <c r="BL13" i="10"/>
  <c r="BL10" i="10"/>
  <c r="BM10" i="10" s="1"/>
  <c r="BQ28" i="10" l="1"/>
  <c r="BY28" i="10"/>
  <c r="BU139" i="10"/>
  <c r="BY139" i="10"/>
  <c r="BV139" i="10"/>
  <c r="BZ139" i="10"/>
  <c r="BW139" i="10"/>
  <c r="CA139" i="10"/>
  <c r="BN139" i="10"/>
  <c r="BR139" i="10"/>
  <c r="BO139" i="10"/>
  <c r="BS139" i="10"/>
  <c r="BX139" i="10"/>
  <c r="BP139" i="10"/>
  <c r="BT139" i="10"/>
  <c r="BM139" i="10"/>
  <c r="CB139" i="10"/>
  <c r="BQ139" i="10"/>
  <c r="BU148" i="10"/>
  <c r="BY148" i="10"/>
  <c r="BV148" i="10"/>
  <c r="BZ148" i="10"/>
  <c r="BW148" i="10"/>
  <c r="CA148" i="10"/>
  <c r="BX148" i="10"/>
  <c r="BN148" i="10"/>
  <c r="BR148" i="10"/>
  <c r="CB148" i="10"/>
  <c r="BO148" i="10"/>
  <c r="BS148" i="10"/>
  <c r="BP148" i="10"/>
  <c r="BT148" i="10"/>
  <c r="BQ148" i="10"/>
  <c r="BM148" i="10"/>
  <c r="BU136" i="10"/>
  <c r="BY136" i="10"/>
  <c r="BV136" i="10"/>
  <c r="BZ136" i="10"/>
  <c r="BW136" i="10"/>
  <c r="CA136" i="10"/>
  <c r="BX136" i="10"/>
  <c r="BN136" i="10"/>
  <c r="BR136" i="10"/>
  <c r="CB136" i="10"/>
  <c r="BO136" i="10"/>
  <c r="BS136" i="10"/>
  <c r="BP136" i="10"/>
  <c r="BT136" i="10"/>
  <c r="BQ136" i="10"/>
  <c r="BM136" i="10"/>
  <c r="BU124" i="10"/>
  <c r="BY124" i="10"/>
  <c r="BV124" i="10"/>
  <c r="BZ124" i="10"/>
  <c r="BW124" i="10"/>
  <c r="CA124" i="10"/>
  <c r="BX124" i="10"/>
  <c r="BN124" i="10"/>
  <c r="BR124" i="10"/>
  <c r="CB124" i="10"/>
  <c r="BO124" i="10"/>
  <c r="BS124" i="10"/>
  <c r="BP124" i="10"/>
  <c r="BT124" i="10"/>
  <c r="BQ124" i="10"/>
  <c r="BM124" i="10"/>
  <c r="BU112" i="10"/>
  <c r="BY112" i="10"/>
  <c r="BV112" i="10"/>
  <c r="BZ112" i="10"/>
  <c r="BW112" i="10"/>
  <c r="CA112" i="10"/>
  <c r="BX112" i="10"/>
  <c r="BN112" i="10"/>
  <c r="BR112" i="10"/>
  <c r="CB112" i="10"/>
  <c r="BO112" i="10"/>
  <c r="BS112" i="10"/>
  <c r="BP112" i="10"/>
  <c r="BT112" i="10"/>
  <c r="BQ112" i="10"/>
  <c r="BM112" i="10"/>
  <c r="BU100" i="10"/>
  <c r="BY100" i="10"/>
  <c r="BV100" i="10"/>
  <c r="BZ100" i="10"/>
  <c r="BW100" i="10"/>
  <c r="CA100" i="10"/>
  <c r="BX100" i="10"/>
  <c r="BN100" i="10"/>
  <c r="BR100" i="10"/>
  <c r="CB100" i="10"/>
  <c r="BO100" i="10"/>
  <c r="BS100" i="10"/>
  <c r="BP100" i="10"/>
  <c r="BT100" i="10"/>
  <c r="BQ100" i="10"/>
  <c r="BM100" i="10"/>
  <c r="BU88" i="10"/>
  <c r="BY88" i="10"/>
  <c r="BV88" i="10"/>
  <c r="BZ88" i="10"/>
  <c r="BW88" i="10"/>
  <c r="CA88" i="10"/>
  <c r="BX88" i="10"/>
  <c r="BN88" i="10"/>
  <c r="BR88" i="10"/>
  <c r="CB88" i="10"/>
  <c r="BO88" i="10"/>
  <c r="BS88" i="10"/>
  <c r="BP88" i="10"/>
  <c r="BT88" i="10"/>
  <c r="BQ88" i="10"/>
  <c r="BM88" i="10"/>
  <c r="BU76" i="10"/>
  <c r="BY76" i="10"/>
  <c r="BV76" i="10"/>
  <c r="BZ76" i="10"/>
  <c r="BW76" i="10"/>
  <c r="CA76" i="10"/>
  <c r="BX76" i="10"/>
  <c r="BN76" i="10"/>
  <c r="BR76" i="10"/>
  <c r="CB76" i="10"/>
  <c r="BO76" i="10"/>
  <c r="BS76" i="10"/>
  <c r="BP76" i="10"/>
  <c r="BT76" i="10"/>
  <c r="BQ76" i="10"/>
  <c r="BM76" i="10"/>
  <c r="BU64" i="10"/>
  <c r="BY64" i="10"/>
  <c r="BV64" i="10"/>
  <c r="BZ64" i="10"/>
  <c r="BW64" i="10"/>
  <c r="CA64" i="10"/>
  <c r="BX64" i="10"/>
  <c r="BN64" i="10"/>
  <c r="BR64" i="10"/>
  <c r="CB64" i="10"/>
  <c r="BO64" i="10"/>
  <c r="BS64" i="10"/>
  <c r="BP64" i="10"/>
  <c r="BT64" i="10"/>
  <c r="BQ64" i="10"/>
  <c r="BM64" i="10"/>
  <c r="BU52" i="10"/>
  <c r="BY52" i="10"/>
  <c r="BV52" i="10"/>
  <c r="BZ52" i="10"/>
  <c r="BW52" i="10"/>
  <c r="CA52" i="10"/>
  <c r="BX52" i="10"/>
  <c r="BN52" i="10"/>
  <c r="BR52" i="10"/>
  <c r="CB52" i="10"/>
  <c r="BO52" i="10"/>
  <c r="BS52" i="10"/>
  <c r="BP52" i="10"/>
  <c r="BT52" i="10"/>
  <c r="BQ52" i="10"/>
  <c r="BM52" i="10"/>
  <c r="BU40" i="10"/>
  <c r="BY40" i="10"/>
  <c r="BV40" i="10"/>
  <c r="BZ40" i="10"/>
  <c r="BW40" i="10"/>
  <c r="CA40" i="10"/>
  <c r="BX40" i="10"/>
  <c r="BN40" i="10"/>
  <c r="BR40" i="10"/>
  <c r="CB40" i="10"/>
  <c r="BO40" i="10"/>
  <c r="BS40" i="10"/>
  <c r="BP40" i="10"/>
  <c r="BT40" i="10"/>
  <c r="BQ40" i="10"/>
  <c r="BM40" i="10"/>
  <c r="BU151" i="10"/>
  <c r="BY151" i="10"/>
  <c r="BV151" i="10"/>
  <c r="BZ151" i="10"/>
  <c r="BW151" i="10"/>
  <c r="CA151" i="10"/>
  <c r="BN151" i="10"/>
  <c r="BR151" i="10"/>
  <c r="BO151" i="10"/>
  <c r="BS151" i="10"/>
  <c r="BX151" i="10"/>
  <c r="BP151" i="10"/>
  <c r="BT151" i="10"/>
  <c r="BM151" i="10"/>
  <c r="BQ151" i="10"/>
  <c r="CB151" i="10"/>
  <c r="BU115" i="10"/>
  <c r="BY115" i="10"/>
  <c r="BV115" i="10"/>
  <c r="BZ115" i="10"/>
  <c r="BW115" i="10"/>
  <c r="CA115" i="10"/>
  <c r="BN115" i="10"/>
  <c r="BR115" i="10"/>
  <c r="BO115" i="10"/>
  <c r="BS115" i="10"/>
  <c r="BX115" i="10"/>
  <c r="BP115" i="10"/>
  <c r="BT115" i="10"/>
  <c r="CB115" i="10"/>
  <c r="BM115" i="10"/>
  <c r="BQ115" i="10"/>
  <c r="BU91" i="10"/>
  <c r="BY91" i="10"/>
  <c r="BV91" i="10"/>
  <c r="BZ91" i="10"/>
  <c r="BW91" i="10"/>
  <c r="CA91" i="10"/>
  <c r="BN91" i="10"/>
  <c r="BR91" i="10"/>
  <c r="BO91" i="10"/>
  <c r="BS91" i="10"/>
  <c r="BX91" i="10"/>
  <c r="BP91" i="10"/>
  <c r="BT91" i="10"/>
  <c r="CB91" i="10"/>
  <c r="BM91" i="10"/>
  <c r="BQ91" i="10"/>
  <c r="BU67" i="10"/>
  <c r="BY67" i="10"/>
  <c r="BV67" i="10"/>
  <c r="BZ67" i="10"/>
  <c r="BW67" i="10"/>
  <c r="CA67" i="10"/>
  <c r="BN67" i="10"/>
  <c r="BR67" i="10"/>
  <c r="BO67" i="10"/>
  <c r="BS67" i="10"/>
  <c r="BX67" i="10"/>
  <c r="BP67" i="10"/>
  <c r="BT67" i="10"/>
  <c r="CB67" i="10"/>
  <c r="BM67" i="10"/>
  <c r="BQ67" i="10"/>
  <c r="BU43" i="10"/>
  <c r="BY43" i="10"/>
  <c r="BV43" i="10"/>
  <c r="BZ43" i="10"/>
  <c r="BW43" i="10"/>
  <c r="CA43" i="10"/>
  <c r="BN43" i="10"/>
  <c r="BR43" i="10"/>
  <c r="BO43" i="10"/>
  <c r="BS43" i="10"/>
  <c r="BX43" i="10"/>
  <c r="BP43" i="10"/>
  <c r="BT43" i="10"/>
  <c r="CB43" i="10"/>
  <c r="BM43" i="10"/>
  <c r="BQ43" i="10"/>
  <c r="BU145" i="10"/>
  <c r="BY145" i="10"/>
  <c r="BV145" i="10"/>
  <c r="BZ145" i="10"/>
  <c r="BW145" i="10"/>
  <c r="CA145" i="10"/>
  <c r="BN145" i="10"/>
  <c r="BR145" i="10"/>
  <c r="BO145" i="10"/>
  <c r="BS145" i="10"/>
  <c r="BX145" i="10"/>
  <c r="BP145" i="10"/>
  <c r="BT145" i="10"/>
  <c r="BM145" i="10"/>
  <c r="CB145" i="10"/>
  <c r="BQ145" i="10"/>
  <c r="BU121" i="10"/>
  <c r="BY121" i="10"/>
  <c r="BV121" i="10"/>
  <c r="BZ121" i="10"/>
  <c r="BW121" i="10"/>
  <c r="CA121" i="10"/>
  <c r="BN121" i="10"/>
  <c r="BR121" i="10"/>
  <c r="BO121" i="10"/>
  <c r="BS121" i="10"/>
  <c r="BX121" i="10"/>
  <c r="BP121" i="10"/>
  <c r="BT121" i="10"/>
  <c r="BM121" i="10"/>
  <c r="CB121" i="10"/>
  <c r="BQ121" i="10"/>
  <c r="BU109" i="10"/>
  <c r="BY109" i="10"/>
  <c r="BV109" i="10"/>
  <c r="BZ109" i="10"/>
  <c r="BW109" i="10"/>
  <c r="CA109" i="10"/>
  <c r="BN109" i="10"/>
  <c r="BR109" i="10"/>
  <c r="BO109" i="10"/>
  <c r="BS109" i="10"/>
  <c r="BX109" i="10"/>
  <c r="BP109" i="10"/>
  <c r="BT109" i="10"/>
  <c r="CB109" i="10"/>
  <c r="BM109" i="10"/>
  <c r="BQ109" i="10"/>
  <c r="BU97" i="10"/>
  <c r="BY97" i="10"/>
  <c r="BV97" i="10"/>
  <c r="BZ97" i="10"/>
  <c r="BW97" i="10"/>
  <c r="CA97" i="10"/>
  <c r="BN97" i="10"/>
  <c r="BR97" i="10"/>
  <c r="BO97" i="10"/>
  <c r="BS97" i="10"/>
  <c r="BX97" i="10"/>
  <c r="BP97" i="10"/>
  <c r="BT97" i="10"/>
  <c r="BM97" i="10"/>
  <c r="CB97" i="10"/>
  <c r="BQ97" i="10"/>
  <c r="BU85" i="10"/>
  <c r="BY85" i="10"/>
  <c r="BV85" i="10"/>
  <c r="BZ85" i="10"/>
  <c r="BW85" i="10"/>
  <c r="CA85" i="10"/>
  <c r="BN85" i="10"/>
  <c r="BR85" i="10"/>
  <c r="BO85" i="10"/>
  <c r="BS85" i="10"/>
  <c r="BX85" i="10"/>
  <c r="BP85" i="10"/>
  <c r="BT85" i="10"/>
  <c r="CB85" i="10"/>
  <c r="BM85" i="10"/>
  <c r="BQ85" i="10"/>
  <c r="BU73" i="10"/>
  <c r="BY73" i="10"/>
  <c r="BV73" i="10"/>
  <c r="BZ73" i="10"/>
  <c r="BW73" i="10"/>
  <c r="CA73" i="10"/>
  <c r="BN73" i="10"/>
  <c r="BR73" i="10"/>
  <c r="BO73" i="10"/>
  <c r="BS73" i="10"/>
  <c r="BX73" i="10"/>
  <c r="BP73" i="10"/>
  <c r="BT73" i="10"/>
  <c r="BM73" i="10"/>
  <c r="CB73" i="10"/>
  <c r="BQ73" i="10"/>
  <c r="BU61" i="10"/>
  <c r="BY61" i="10"/>
  <c r="BV61" i="10"/>
  <c r="BZ61" i="10"/>
  <c r="BW61" i="10"/>
  <c r="CA61" i="10"/>
  <c r="BN61" i="10"/>
  <c r="BR61" i="10"/>
  <c r="BO61" i="10"/>
  <c r="BS61" i="10"/>
  <c r="BX61" i="10"/>
  <c r="BP61" i="10"/>
  <c r="BT61" i="10"/>
  <c r="CB61" i="10"/>
  <c r="BM61" i="10"/>
  <c r="BQ61" i="10"/>
  <c r="BU49" i="10"/>
  <c r="BY49" i="10"/>
  <c r="BV49" i="10"/>
  <c r="BZ49" i="10"/>
  <c r="BW49" i="10"/>
  <c r="CA49" i="10"/>
  <c r="BN49" i="10"/>
  <c r="BR49" i="10"/>
  <c r="BO49" i="10"/>
  <c r="BS49" i="10"/>
  <c r="BX49" i="10"/>
  <c r="BP49" i="10"/>
  <c r="BT49" i="10"/>
  <c r="BM49" i="10"/>
  <c r="CB49" i="10"/>
  <c r="BQ49" i="10"/>
  <c r="BU37" i="10"/>
  <c r="BY37" i="10"/>
  <c r="BV37" i="10"/>
  <c r="BZ37" i="10"/>
  <c r="BW37" i="10"/>
  <c r="CA37" i="10"/>
  <c r="BN37" i="10"/>
  <c r="BR37" i="10"/>
  <c r="BO37" i="10"/>
  <c r="BS37" i="10"/>
  <c r="BX37" i="10"/>
  <c r="BP37" i="10"/>
  <c r="BT37" i="10"/>
  <c r="CB37" i="10"/>
  <c r="BM37" i="10"/>
  <c r="BQ37" i="10"/>
  <c r="BU127" i="10"/>
  <c r="BY127" i="10"/>
  <c r="BV127" i="10"/>
  <c r="BZ127" i="10"/>
  <c r="BW127" i="10"/>
  <c r="CA127" i="10"/>
  <c r="BN127" i="10"/>
  <c r="BR127" i="10"/>
  <c r="BO127" i="10"/>
  <c r="BS127" i="10"/>
  <c r="BX127" i="10"/>
  <c r="BP127" i="10"/>
  <c r="BT127" i="10"/>
  <c r="BM127" i="10"/>
  <c r="BQ127" i="10"/>
  <c r="CB127" i="10"/>
  <c r="BU103" i="10"/>
  <c r="BY103" i="10"/>
  <c r="BV103" i="10"/>
  <c r="BZ103" i="10"/>
  <c r="BW103" i="10"/>
  <c r="CA103" i="10"/>
  <c r="BN103" i="10"/>
  <c r="BR103" i="10"/>
  <c r="BO103" i="10"/>
  <c r="BS103" i="10"/>
  <c r="BX103" i="10"/>
  <c r="BP103" i="10"/>
  <c r="BT103" i="10"/>
  <c r="BM103" i="10"/>
  <c r="BQ103" i="10"/>
  <c r="CB103" i="10"/>
  <c r="BU79" i="10"/>
  <c r="BY79" i="10"/>
  <c r="BV79" i="10"/>
  <c r="BZ79" i="10"/>
  <c r="BW79" i="10"/>
  <c r="CA79" i="10"/>
  <c r="BN79" i="10"/>
  <c r="BR79" i="10"/>
  <c r="BO79" i="10"/>
  <c r="BS79" i="10"/>
  <c r="BX79" i="10"/>
  <c r="BP79" i="10"/>
  <c r="BT79" i="10"/>
  <c r="BM79" i="10"/>
  <c r="BQ79" i="10"/>
  <c r="CB79" i="10"/>
  <c r="BU55" i="10"/>
  <c r="BY55" i="10"/>
  <c r="BV55" i="10"/>
  <c r="BZ55" i="10"/>
  <c r="BW55" i="10"/>
  <c r="CA55" i="10"/>
  <c r="BN55" i="10"/>
  <c r="BR55" i="10"/>
  <c r="BO55" i="10"/>
  <c r="BS55" i="10"/>
  <c r="BX55" i="10"/>
  <c r="BP55" i="10"/>
  <c r="BT55" i="10"/>
  <c r="BM55" i="10"/>
  <c r="BQ55" i="10"/>
  <c r="CB55" i="10"/>
  <c r="BU157" i="10"/>
  <c r="BY157" i="10"/>
  <c r="BV157" i="10"/>
  <c r="BZ157" i="10"/>
  <c r="BW157" i="10"/>
  <c r="CA157" i="10"/>
  <c r="BN157" i="10"/>
  <c r="BR157" i="10"/>
  <c r="BO157" i="10"/>
  <c r="BS157" i="10"/>
  <c r="BX157" i="10"/>
  <c r="BP157" i="10"/>
  <c r="BT157" i="10"/>
  <c r="CB157" i="10"/>
  <c r="BM157" i="10"/>
  <c r="BQ157" i="10"/>
  <c r="BU133" i="10"/>
  <c r="BY133" i="10"/>
  <c r="BV133" i="10"/>
  <c r="BZ133" i="10"/>
  <c r="BW133" i="10"/>
  <c r="CA133" i="10"/>
  <c r="BN133" i="10"/>
  <c r="BR133" i="10"/>
  <c r="BO133" i="10"/>
  <c r="BS133" i="10"/>
  <c r="BX133" i="10"/>
  <c r="BP133" i="10"/>
  <c r="BT133" i="10"/>
  <c r="CB133" i="10"/>
  <c r="BM133" i="10"/>
  <c r="BQ133" i="10"/>
  <c r="BU154" i="10"/>
  <c r="BY154" i="10"/>
  <c r="BV154" i="10"/>
  <c r="BZ154" i="10"/>
  <c r="BW154" i="10"/>
  <c r="CA154" i="10"/>
  <c r="BX154" i="10"/>
  <c r="BN154" i="10"/>
  <c r="BR154" i="10"/>
  <c r="CB154" i="10"/>
  <c r="BO154" i="10"/>
  <c r="BS154" i="10"/>
  <c r="BP154" i="10"/>
  <c r="BT154" i="10"/>
  <c r="BQ154" i="10"/>
  <c r="BM154" i="10"/>
  <c r="BU142" i="10"/>
  <c r="BY142" i="10"/>
  <c r="BV142" i="10"/>
  <c r="BZ142" i="10"/>
  <c r="BW142" i="10"/>
  <c r="CA142" i="10"/>
  <c r="BX142" i="10"/>
  <c r="BN142" i="10"/>
  <c r="BR142" i="10"/>
  <c r="CB142" i="10"/>
  <c r="BO142" i="10"/>
  <c r="BS142" i="10"/>
  <c r="BP142" i="10"/>
  <c r="BT142" i="10"/>
  <c r="BQ142" i="10"/>
  <c r="BM142" i="10"/>
  <c r="BU130" i="10"/>
  <c r="BY130" i="10"/>
  <c r="BV130" i="10"/>
  <c r="BZ130" i="10"/>
  <c r="BW130" i="10"/>
  <c r="CA130" i="10"/>
  <c r="BX130" i="10"/>
  <c r="BN130" i="10"/>
  <c r="BR130" i="10"/>
  <c r="CB130" i="10"/>
  <c r="BO130" i="10"/>
  <c r="BS130" i="10"/>
  <c r="BP130" i="10"/>
  <c r="BT130" i="10"/>
  <c r="BQ130" i="10"/>
  <c r="BM130" i="10"/>
  <c r="BU118" i="10"/>
  <c r="BY118" i="10"/>
  <c r="BV118" i="10"/>
  <c r="BZ118" i="10"/>
  <c r="BW118" i="10"/>
  <c r="CA118" i="10"/>
  <c r="BX118" i="10"/>
  <c r="BN118" i="10"/>
  <c r="BR118" i="10"/>
  <c r="CB118" i="10"/>
  <c r="BO118" i="10"/>
  <c r="BS118" i="10"/>
  <c r="BP118" i="10"/>
  <c r="BT118" i="10"/>
  <c r="BQ118" i="10"/>
  <c r="BM118" i="10"/>
  <c r="BU106" i="10"/>
  <c r="BY106" i="10"/>
  <c r="BV106" i="10"/>
  <c r="BZ106" i="10"/>
  <c r="BW106" i="10"/>
  <c r="CA106" i="10"/>
  <c r="BX106" i="10"/>
  <c r="BN106" i="10"/>
  <c r="BR106" i="10"/>
  <c r="CB106" i="10"/>
  <c r="BO106" i="10"/>
  <c r="BS106" i="10"/>
  <c r="BP106" i="10"/>
  <c r="BT106" i="10"/>
  <c r="BQ106" i="10"/>
  <c r="BM106" i="10"/>
  <c r="BU94" i="10"/>
  <c r="BY94" i="10"/>
  <c r="BV94" i="10"/>
  <c r="BZ94" i="10"/>
  <c r="BW94" i="10"/>
  <c r="CA94" i="10"/>
  <c r="BX94" i="10"/>
  <c r="BN94" i="10"/>
  <c r="BR94" i="10"/>
  <c r="CB94" i="10"/>
  <c r="BO94" i="10"/>
  <c r="BS94" i="10"/>
  <c r="BP94" i="10"/>
  <c r="BT94" i="10"/>
  <c r="BQ94" i="10"/>
  <c r="BM94" i="10"/>
  <c r="BU82" i="10"/>
  <c r="BY82" i="10"/>
  <c r="BV82" i="10"/>
  <c r="BZ82" i="10"/>
  <c r="BW82" i="10"/>
  <c r="CA82" i="10"/>
  <c r="BX82" i="10"/>
  <c r="BN82" i="10"/>
  <c r="BR82" i="10"/>
  <c r="CB82" i="10"/>
  <c r="BO82" i="10"/>
  <c r="BS82" i="10"/>
  <c r="BP82" i="10"/>
  <c r="BT82" i="10"/>
  <c r="BQ82" i="10"/>
  <c r="BM82" i="10"/>
  <c r="BU70" i="10"/>
  <c r="BY70" i="10"/>
  <c r="BV70" i="10"/>
  <c r="BZ70" i="10"/>
  <c r="BW70" i="10"/>
  <c r="CA70" i="10"/>
  <c r="BX70" i="10"/>
  <c r="BN70" i="10"/>
  <c r="BR70" i="10"/>
  <c r="CB70" i="10"/>
  <c r="BO70" i="10"/>
  <c r="BS70" i="10"/>
  <c r="BP70" i="10"/>
  <c r="BT70" i="10"/>
  <c r="BQ70" i="10"/>
  <c r="BM70" i="10"/>
  <c r="BU58" i="10"/>
  <c r="BY58" i="10"/>
  <c r="BV58" i="10"/>
  <c r="BZ58" i="10"/>
  <c r="BW58" i="10"/>
  <c r="CA58" i="10"/>
  <c r="BX58" i="10"/>
  <c r="BN58" i="10"/>
  <c r="BR58" i="10"/>
  <c r="CB58" i="10"/>
  <c r="BO58" i="10"/>
  <c r="BS58" i="10"/>
  <c r="BP58" i="10"/>
  <c r="BT58" i="10"/>
  <c r="BQ58" i="10"/>
  <c r="BM58" i="10"/>
  <c r="BU46" i="10"/>
  <c r="BY46" i="10"/>
  <c r="BV46" i="10"/>
  <c r="BZ46" i="10"/>
  <c r="BW46" i="10"/>
  <c r="CA46" i="10"/>
  <c r="BX46" i="10"/>
  <c r="BN46" i="10"/>
  <c r="BR46" i="10"/>
  <c r="CB46" i="10"/>
  <c r="BO46" i="10"/>
  <c r="BS46" i="10"/>
  <c r="BP46" i="10"/>
  <c r="BT46" i="10"/>
  <c r="BQ46" i="10"/>
  <c r="BM46" i="10"/>
  <c r="BU34" i="10"/>
  <c r="BY34" i="10"/>
  <c r="BM34" i="10"/>
  <c r="BQ34" i="10"/>
  <c r="BV34" i="10"/>
  <c r="BZ34" i="10"/>
  <c r="BN34" i="10"/>
  <c r="BR34" i="10"/>
  <c r="BW34" i="10"/>
  <c r="CA34" i="10"/>
  <c r="BO34" i="10"/>
  <c r="BX34" i="10"/>
  <c r="BP34" i="10"/>
  <c r="CB34" i="10"/>
  <c r="BS34" i="10"/>
  <c r="BT34" i="10"/>
  <c r="AU28" i="10"/>
  <c r="AS28" i="10"/>
  <c r="BZ28" i="10" s="1"/>
  <c r="AP28" i="10"/>
  <c r="AX28" i="10"/>
  <c r="AY28" i="10" s="1"/>
  <c r="BU28" i="10"/>
  <c r="BM28" i="10"/>
  <c r="BU16" i="10"/>
  <c r="BY16" i="10"/>
  <c r="BM16" i="10"/>
  <c r="BQ16" i="10"/>
  <c r="BW16" i="10"/>
  <c r="CA16" i="10"/>
  <c r="BO16" i="10"/>
  <c r="BS16" i="10"/>
  <c r="BV16" i="10"/>
  <c r="BZ16" i="10"/>
  <c r="BN16" i="10"/>
  <c r="BR16" i="10"/>
  <c r="BX16" i="10"/>
  <c r="BP16" i="10"/>
  <c r="CB16" i="10"/>
  <c r="BT16" i="10"/>
  <c r="BV10" i="10"/>
  <c r="BZ10" i="10"/>
  <c r="BN10" i="10"/>
  <c r="BR10" i="10"/>
  <c r="BX10" i="10"/>
  <c r="CB10" i="10"/>
  <c r="BP10" i="10"/>
  <c r="BT10" i="10"/>
  <c r="BW10" i="10"/>
  <c r="CA10" i="10"/>
  <c r="BO10" i="10"/>
  <c r="BS10" i="10"/>
  <c r="BY10" i="10"/>
  <c r="BQ10" i="10"/>
  <c r="BU10" i="10"/>
  <c r="CC28" i="10"/>
  <c r="CD28" i="10"/>
  <c r="J157" i="10"/>
  <c r="X157" i="10" s="1"/>
  <c r="AN157" i="10" s="1"/>
  <c r="J82" i="10"/>
  <c r="X82" i="10" s="1"/>
  <c r="AN82" i="10" s="1"/>
  <c r="J85" i="10"/>
  <c r="X85" i="10" s="1"/>
  <c r="AN85" i="10" s="1"/>
  <c r="J88" i="10"/>
  <c r="X88" i="10" s="1"/>
  <c r="AN88" i="10" s="1"/>
  <c r="J91" i="10"/>
  <c r="Z91" i="10" s="1"/>
  <c r="AP91" i="10" s="1"/>
  <c r="J94" i="10"/>
  <c r="X94" i="10" s="1"/>
  <c r="AN94" i="10" s="1"/>
  <c r="J97" i="10"/>
  <c r="X97" i="10" s="1"/>
  <c r="AN97" i="10" s="1"/>
  <c r="J100" i="10"/>
  <c r="X100" i="10" s="1"/>
  <c r="AN100" i="10" s="1"/>
  <c r="J103" i="10"/>
  <c r="Z103" i="10" s="1"/>
  <c r="AP103" i="10" s="1"/>
  <c r="J106" i="10"/>
  <c r="X106" i="10" s="1"/>
  <c r="AN106" i="10" s="1"/>
  <c r="J109" i="10"/>
  <c r="X109" i="10" s="1"/>
  <c r="AN109" i="10" s="1"/>
  <c r="J112" i="10"/>
  <c r="X112" i="10" s="1"/>
  <c r="AN112" i="10" s="1"/>
  <c r="J115" i="10"/>
  <c r="Z115" i="10" s="1"/>
  <c r="AP115" i="10" s="1"/>
  <c r="J118" i="10"/>
  <c r="X118" i="10" s="1"/>
  <c r="AN118" i="10" s="1"/>
  <c r="J121" i="10"/>
  <c r="X121" i="10" s="1"/>
  <c r="AN121" i="10" s="1"/>
  <c r="J124" i="10"/>
  <c r="X124" i="10" s="1"/>
  <c r="AN124" i="10" s="1"/>
  <c r="J127" i="10"/>
  <c r="Z127" i="10" s="1"/>
  <c r="AP127" i="10" s="1"/>
  <c r="J130" i="10"/>
  <c r="X130" i="10" s="1"/>
  <c r="AN130" i="10" s="1"/>
  <c r="J133" i="10"/>
  <c r="X133" i="10" s="1"/>
  <c r="AN133" i="10" s="1"/>
  <c r="J136" i="10"/>
  <c r="X136" i="10" s="1"/>
  <c r="AN136" i="10" s="1"/>
  <c r="J139" i="10"/>
  <c r="Z139" i="10" s="1"/>
  <c r="AP139" i="10" s="1"/>
  <c r="J142" i="10"/>
  <c r="X142" i="10" s="1"/>
  <c r="AN142" i="10" s="1"/>
  <c r="J145" i="10"/>
  <c r="X145" i="10" s="1"/>
  <c r="AN145" i="10" s="1"/>
  <c r="J148" i="10"/>
  <c r="X148" i="10" s="1"/>
  <c r="AN148" i="10" s="1"/>
  <c r="J151" i="10"/>
  <c r="Z151" i="10" s="1"/>
  <c r="AP151" i="10" s="1"/>
  <c r="J154" i="10"/>
  <c r="X154" i="10" s="1"/>
  <c r="AN154" i="10" s="1"/>
  <c r="X46" i="10"/>
  <c r="AN46" i="10" s="1"/>
  <c r="X49" i="10"/>
  <c r="AN49" i="10" s="1"/>
  <c r="J52" i="10"/>
  <c r="X52" i="10" s="1"/>
  <c r="AN52" i="10" s="1"/>
  <c r="J55" i="10"/>
  <c r="Z55" i="10" s="1"/>
  <c r="AP55" i="10" s="1"/>
  <c r="J58" i="10"/>
  <c r="X58" i="10" s="1"/>
  <c r="AN58" i="10" s="1"/>
  <c r="J61" i="10"/>
  <c r="X61" i="10" s="1"/>
  <c r="AN61" i="10" s="1"/>
  <c r="J64" i="10"/>
  <c r="X64" i="10" s="1"/>
  <c r="AN64" i="10" s="1"/>
  <c r="J67" i="10"/>
  <c r="Z67" i="10" s="1"/>
  <c r="AP67" i="10" s="1"/>
  <c r="J70" i="10"/>
  <c r="X70" i="10" s="1"/>
  <c r="AN70" i="10" s="1"/>
  <c r="J73" i="10"/>
  <c r="X73" i="10" s="1"/>
  <c r="AN73" i="10" s="1"/>
  <c r="J76" i="10"/>
  <c r="X76" i="10" s="1"/>
  <c r="AN76" i="10" s="1"/>
  <c r="J79" i="10"/>
  <c r="Z79" i="10" s="1"/>
  <c r="AP79" i="10" s="1"/>
  <c r="Z13" i="10"/>
  <c r="X16" i="10"/>
  <c r="Z19" i="10"/>
  <c r="AH19" i="10" s="1"/>
  <c r="Z22" i="10"/>
  <c r="Z25" i="10"/>
  <c r="Z31" i="10"/>
  <c r="X34" i="10"/>
  <c r="AN34" i="10" s="1"/>
  <c r="BD34" i="10" s="1"/>
  <c r="BE34" i="10" s="1"/>
  <c r="X37" i="10"/>
  <c r="X40" i="10"/>
  <c r="AN40" i="10" s="1"/>
  <c r="BD40" i="10" s="1"/>
  <c r="BE40" i="10" s="1"/>
  <c r="Z43" i="10"/>
  <c r="AP43" i="10" s="1"/>
  <c r="AN16" i="10" l="1"/>
  <c r="BD16" i="10" s="1"/>
  <c r="BE16" i="10" s="1"/>
  <c r="AF16" i="10"/>
  <c r="AN37" i="10"/>
  <c r="BD37" i="10" s="1"/>
  <c r="BE37" i="10" s="1"/>
  <c r="AV37" i="10"/>
  <c r="AW37" i="10" s="1"/>
  <c r="AP22" i="10"/>
  <c r="BW28" i="10"/>
  <c r="BF28" i="10"/>
  <c r="BG28" i="10" s="1"/>
  <c r="CB28" i="10"/>
  <c r="BR28" i="10"/>
  <c r="BT28" i="10"/>
  <c r="AP31" i="10"/>
  <c r="BF31" i="10" s="1"/>
  <c r="BG31" i="10" s="1"/>
  <c r="AX31" i="10"/>
  <c r="AY31" i="10" s="1"/>
  <c r="AP25" i="10"/>
  <c r="BF25" i="10" s="1"/>
  <c r="BG25" i="10" s="1"/>
  <c r="AX25" i="10"/>
  <c r="AY25" i="10" s="1"/>
  <c r="BO28" i="10"/>
  <c r="AP13" i="10"/>
  <c r="AP19" i="10"/>
  <c r="AX19" i="10"/>
  <c r="AY19" i="10" s="1"/>
  <c r="AV34" i="10"/>
  <c r="AW34" i="10" s="1"/>
  <c r="Z52" i="10"/>
  <c r="AP52" i="10" s="1"/>
  <c r="X115" i="10"/>
  <c r="AN115" i="10" s="1"/>
  <c r="Z148" i="10"/>
  <c r="AP148" i="10" s="1"/>
  <c r="Z100" i="10"/>
  <c r="AP100" i="10" s="1"/>
  <c r="X151" i="10"/>
  <c r="AN151" i="10" s="1"/>
  <c r="X103" i="10"/>
  <c r="AN103" i="10" s="1"/>
  <c r="X55" i="10"/>
  <c r="AN55" i="10" s="1"/>
  <c r="Z136" i="10"/>
  <c r="AP136" i="10" s="1"/>
  <c r="Z88" i="10"/>
  <c r="AP88" i="10" s="1"/>
  <c r="X139" i="10"/>
  <c r="AN139" i="10" s="1"/>
  <c r="X91" i="10"/>
  <c r="AN91" i="10" s="1"/>
  <c r="X43" i="10"/>
  <c r="AN43" i="10" s="1"/>
  <c r="Z124" i="10"/>
  <c r="AP124" i="10" s="1"/>
  <c r="Z76" i="10"/>
  <c r="AP76" i="10" s="1"/>
  <c r="X67" i="10"/>
  <c r="AN67" i="10" s="1"/>
  <c r="X127" i="10"/>
  <c r="AN127" i="10" s="1"/>
  <c r="X79" i="10"/>
  <c r="AN79" i="10" s="1"/>
  <c r="X31" i="10"/>
  <c r="Z112" i="10"/>
  <c r="AP112" i="10" s="1"/>
  <c r="Z64" i="10"/>
  <c r="AP64" i="10" s="1"/>
  <c r="Z40" i="10"/>
  <c r="AP40" i="10" s="1"/>
  <c r="BF40" i="10" s="1"/>
  <c r="BG40" i="10" s="1"/>
  <c r="Z157" i="10"/>
  <c r="AP157" i="10" s="1"/>
  <c r="Z145" i="10"/>
  <c r="AP145" i="10" s="1"/>
  <c r="Z133" i="10"/>
  <c r="AP133" i="10" s="1"/>
  <c r="Z121" i="10"/>
  <c r="AP121" i="10" s="1"/>
  <c r="Z109" i="10"/>
  <c r="AP109" i="10" s="1"/>
  <c r="Z97" i="10"/>
  <c r="AP97" i="10" s="1"/>
  <c r="Z85" i="10"/>
  <c r="AP85" i="10" s="1"/>
  <c r="Z73" i="10"/>
  <c r="AP73" i="10" s="1"/>
  <c r="Z61" i="10"/>
  <c r="AP61" i="10" s="1"/>
  <c r="Z49" i="10"/>
  <c r="AP49" i="10" s="1"/>
  <c r="Z37" i="10"/>
  <c r="Z154" i="10"/>
  <c r="AP154" i="10" s="1"/>
  <c r="Z142" i="10"/>
  <c r="AP142" i="10" s="1"/>
  <c r="Z130" i="10"/>
  <c r="AP130" i="10" s="1"/>
  <c r="Z118" i="10"/>
  <c r="AP118" i="10" s="1"/>
  <c r="Z106" i="10"/>
  <c r="AP106" i="10" s="1"/>
  <c r="Z94" i="10"/>
  <c r="AP94" i="10" s="1"/>
  <c r="Z82" i="10"/>
  <c r="AP82" i="10" s="1"/>
  <c r="Z70" i="10"/>
  <c r="AP70" i="10" s="1"/>
  <c r="Z58" i="10"/>
  <c r="AP58" i="10" s="1"/>
  <c r="Z46" i="10"/>
  <c r="AP46" i="10" s="1"/>
  <c r="Z34" i="10"/>
  <c r="AP34" i="10" s="1"/>
  <c r="BF34" i="10" s="1"/>
  <c r="BG34" i="10" s="1"/>
  <c r="Z16" i="10"/>
  <c r="X19" i="10"/>
  <c r="AF19" i="10" s="1"/>
  <c r="X22" i="10"/>
  <c r="X25" i="10"/>
  <c r="X13" i="10"/>
  <c r="Z10" i="10"/>
  <c r="AH10" i="10" s="1"/>
  <c r="X10" i="10"/>
  <c r="AF10"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J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1" i="10"/>
  <c r="AO91" i="10" s="1"/>
  <c r="AA10" i="10"/>
  <c r="AI10" i="10" s="1"/>
  <c r="Y19" i="10"/>
  <c r="Y16" i="10"/>
  <c r="AO16" i="10" s="1"/>
  <c r="Y22" i="10"/>
  <c r="Y25" i="10"/>
  <c r="Y13" i="10"/>
  <c r="Y31" i="10"/>
  <c r="Y34" i="10"/>
  <c r="AO34" i="10" s="1"/>
  <c r="Y10" i="10"/>
  <c r="AG10" i="10" s="1"/>
  <c r="U11" i="10"/>
  <c r="AA46" i="10"/>
  <c r="AQ46" i="10" s="1"/>
  <c r="AA49" i="10"/>
  <c r="AQ49" i="10" s="1"/>
  <c r="AA52" i="10"/>
  <c r="AQ52" i="10" s="1"/>
  <c r="AA55" i="10"/>
  <c r="AQ55" i="10" s="1"/>
  <c r="AA58" i="10"/>
  <c r="AQ58" i="10" s="1"/>
  <c r="AA61" i="10"/>
  <c r="AQ61" i="10" s="1"/>
  <c r="AA64" i="10"/>
  <c r="AQ64" i="10" s="1"/>
  <c r="AA67" i="10"/>
  <c r="AQ67" i="10" s="1"/>
  <c r="AA70" i="10"/>
  <c r="AQ70" i="10" s="1"/>
  <c r="AA73" i="10"/>
  <c r="AQ73" i="10" s="1"/>
  <c r="AA76" i="10"/>
  <c r="AQ76" i="10" s="1"/>
  <c r="AA79" i="10"/>
  <c r="AQ79" i="10" s="1"/>
  <c r="AA82" i="10"/>
  <c r="AQ82" i="10" s="1"/>
  <c r="AA85" i="10"/>
  <c r="AQ85" i="10" s="1"/>
  <c r="AA88" i="10"/>
  <c r="AQ88" i="10" s="1"/>
  <c r="AA91" i="10"/>
  <c r="AQ91" i="10" s="1"/>
  <c r="AA94" i="10"/>
  <c r="AQ94" i="10" s="1"/>
  <c r="AA97" i="10"/>
  <c r="AQ97" i="10" s="1"/>
  <c r="AA100" i="10"/>
  <c r="AQ100" i="10" s="1"/>
  <c r="AA103" i="10"/>
  <c r="AQ103" i="10" s="1"/>
  <c r="AA106" i="10"/>
  <c r="AQ106" i="10" s="1"/>
  <c r="AA109" i="10"/>
  <c r="AQ109" i="10" s="1"/>
  <c r="AA112" i="10"/>
  <c r="AQ112" i="10" s="1"/>
  <c r="AA115" i="10"/>
  <c r="AQ115" i="10" s="1"/>
  <c r="AA118" i="10"/>
  <c r="AQ118" i="10" s="1"/>
  <c r="AA121" i="10"/>
  <c r="AQ121" i="10" s="1"/>
  <c r="AA124" i="10"/>
  <c r="AQ124" i="10" s="1"/>
  <c r="AA127" i="10"/>
  <c r="AQ127" i="10" s="1"/>
  <c r="AA130" i="10"/>
  <c r="AQ130" i="10" s="1"/>
  <c r="AA133" i="10"/>
  <c r="AQ133" i="10" s="1"/>
  <c r="AA136" i="10"/>
  <c r="AQ136" i="10" s="1"/>
  <c r="AA139" i="10"/>
  <c r="AQ139" i="10" s="1"/>
  <c r="AA142" i="10"/>
  <c r="AQ142" i="10" s="1"/>
  <c r="AA145" i="10"/>
  <c r="AQ145" i="10" s="1"/>
  <c r="AA148" i="10"/>
  <c r="AQ148" i="10" s="1"/>
  <c r="AA151" i="10"/>
  <c r="AQ151" i="10" s="1"/>
  <c r="AA154" i="10"/>
  <c r="AQ154" i="10" s="1"/>
  <c r="AA157" i="10"/>
  <c r="AQ157" i="10" s="1"/>
  <c r="AA13" i="10"/>
  <c r="AA16" i="10"/>
  <c r="AQ16" i="10" s="1"/>
  <c r="AA19" i="10"/>
  <c r="AA22" i="10"/>
  <c r="AA25" i="10"/>
  <c r="AA31" i="10"/>
  <c r="AA34" i="10"/>
  <c r="AQ34" i="10" s="1"/>
  <c r="AA37" i="10"/>
  <c r="AA40" i="10"/>
  <c r="AQ40" i="10" s="1"/>
  <c r="AA43" i="10"/>
  <c r="AQ43" i="10" s="1"/>
  <c r="K32" i="15" l="1"/>
  <c r="AP16" i="10"/>
  <c r="BF16" i="10" s="1"/>
  <c r="BG16" i="10" s="1"/>
  <c r="AH16" i="10"/>
  <c r="AW10" i="10"/>
  <c r="AN10" i="10"/>
  <c r="AX13" i="10"/>
  <c r="AY13" i="10" s="1"/>
  <c r="BO13" i="10"/>
  <c r="AX22" i="10"/>
  <c r="AY22" i="10" s="1"/>
  <c r="BO22" i="10"/>
  <c r="AN22" i="10"/>
  <c r="AP37" i="10"/>
  <c r="BF37" i="10" s="1"/>
  <c r="BG37" i="10" s="1"/>
  <c r="AX37" i="10"/>
  <c r="AY37" i="10" s="1"/>
  <c r="BF13" i="10"/>
  <c r="BG13" i="10" s="1"/>
  <c r="BW13" i="10"/>
  <c r="BF22" i="10"/>
  <c r="BG22" i="10" s="1"/>
  <c r="BW22" i="10"/>
  <c r="AQ22" i="10"/>
  <c r="BX22" i="10" s="1"/>
  <c r="BP22" i="10"/>
  <c r="AQ37" i="10"/>
  <c r="AO22" i="10"/>
  <c r="BV22" i="10" s="1"/>
  <c r="BN22" i="10"/>
  <c r="BW19" i="10"/>
  <c r="BF19" i="10"/>
  <c r="BG19" i="10" s="1"/>
  <c r="BW31" i="10"/>
  <c r="BW25" i="10"/>
  <c r="BO25" i="10"/>
  <c r="AN25" i="10"/>
  <c r="BD25" i="10" s="1"/>
  <c r="BE25" i="10" s="1"/>
  <c r="AQ25" i="10"/>
  <c r="AN13" i="10"/>
  <c r="AN31" i="10"/>
  <c r="BD31" i="10" s="1"/>
  <c r="BE31" i="10" s="1"/>
  <c r="BO19" i="10"/>
  <c r="BO31" i="10"/>
  <c r="AQ13" i="10"/>
  <c r="BX13" i="10" s="1"/>
  <c r="BP13" i="10"/>
  <c r="AO25" i="10"/>
  <c r="AQ19" i="10"/>
  <c r="AO31" i="10"/>
  <c r="AQ31" i="10"/>
  <c r="BX31" i="10" s="1"/>
  <c r="AO13" i="10"/>
  <c r="BV13" i="10" s="1"/>
  <c r="BN13" i="10"/>
  <c r="AO19" i="10"/>
  <c r="BV19" i="10" s="1"/>
  <c r="AN19" i="10"/>
  <c r="BV31" i="10"/>
  <c r="BV25" i="10"/>
  <c r="BX19" i="10"/>
  <c r="AO10" i="10"/>
  <c r="AQ10" i="10"/>
  <c r="AP10" i="10"/>
  <c r="BF10" i="10" s="1"/>
  <c r="AX10" i="10"/>
  <c r="AY10" i="10" s="1"/>
  <c r="L10" i="13"/>
  <c r="BF160" i="10" l="1"/>
  <c r="BG10" i="10"/>
  <c r="BG160" i="10" s="1"/>
  <c r="BD13" i="10"/>
  <c r="BE13" i="10" s="1"/>
  <c r="BU13" i="10"/>
  <c r="AV22" i="10"/>
  <c r="AW22" i="10" s="1"/>
  <c r="BM22" i="10"/>
  <c r="AV13" i="10"/>
  <c r="AW13" i="10" s="1"/>
  <c r="BM13" i="10"/>
  <c r="BD22" i="10"/>
  <c r="BE22" i="10" s="1"/>
  <c r="BU22" i="10"/>
  <c r="BU19" i="10"/>
  <c r="BD19" i="10"/>
  <c r="BE19" i="10" s="1"/>
  <c r="BX25" i="10"/>
  <c r="BU31" i="10"/>
  <c r="BU25" i="10"/>
  <c r="BN19" i="10"/>
  <c r="BP19" i="10"/>
  <c r="AV25" i="10"/>
  <c r="AW25" i="10" s="1"/>
  <c r="BM25" i="10"/>
  <c r="AV19" i="10"/>
  <c r="AW19" i="10" s="1"/>
  <c r="BM19" i="10"/>
  <c r="BN31" i="10"/>
  <c r="BN25" i="10"/>
  <c r="AV31" i="10"/>
  <c r="AW31" i="10" s="1"/>
  <c r="BM31" i="10"/>
  <c r="BP25" i="10"/>
  <c r="BP31" i="10"/>
  <c r="F4" i="13"/>
  <c r="BD10" i="10" l="1"/>
  <c r="BE10" i="10" s="1"/>
  <c r="Y37" i="10"/>
  <c r="Y40" i="10"/>
  <c r="AO40" i="10" s="1"/>
  <c r="Y43" i="10"/>
  <c r="AO43" i="10" s="1"/>
  <c r="Y46" i="10"/>
  <c r="AO46" i="10" s="1"/>
  <c r="Y49" i="10"/>
  <c r="AO49" i="10" s="1"/>
  <c r="Y52" i="10"/>
  <c r="AO52" i="10" s="1"/>
  <c r="Y55" i="10"/>
  <c r="AO55" i="10" s="1"/>
  <c r="Y58" i="10"/>
  <c r="AO58" i="10" s="1"/>
  <c r="Y61" i="10"/>
  <c r="AO61" i="10" s="1"/>
  <c r="Y64" i="10"/>
  <c r="AO64" i="10" s="1"/>
  <c r="Y67" i="10"/>
  <c r="AO67" i="10" s="1"/>
  <c r="Y70" i="10"/>
  <c r="AO70" i="10" s="1"/>
  <c r="Y73" i="10"/>
  <c r="AO73" i="10" s="1"/>
  <c r="Y76" i="10"/>
  <c r="AO76" i="10" s="1"/>
  <c r="Y79" i="10"/>
  <c r="AO79" i="10" s="1"/>
  <c r="Y82" i="10"/>
  <c r="AO82" i="10" s="1"/>
  <c r="Y85" i="10"/>
  <c r="AO85" i="10" s="1"/>
  <c r="Y88" i="10"/>
  <c r="AO88" i="10" s="1"/>
  <c r="Y94" i="10"/>
  <c r="AO94" i="10" s="1"/>
  <c r="Y97" i="10"/>
  <c r="AO97" i="10" s="1"/>
  <c r="Y100" i="10"/>
  <c r="AO100" i="10" s="1"/>
  <c r="Y103" i="10"/>
  <c r="AO103" i="10" s="1"/>
  <c r="Y106" i="10"/>
  <c r="AO106" i="10" s="1"/>
  <c r="Y109" i="10"/>
  <c r="AO109" i="10" s="1"/>
  <c r="Y112" i="10"/>
  <c r="AO112" i="10" s="1"/>
  <c r="Y115" i="10"/>
  <c r="AO115" i="10" s="1"/>
  <c r="Y118" i="10"/>
  <c r="AO118" i="10" s="1"/>
  <c r="Y121" i="10"/>
  <c r="AO121" i="10" s="1"/>
  <c r="Y124" i="10"/>
  <c r="AO124" i="10" s="1"/>
  <c r="Y127" i="10"/>
  <c r="AO127" i="10" s="1"/>
  <c r="Y130" i="10"/>
  <c r="AO130" i="10" s="1"/>
  <c r="Y133" i="10"/>
  <c r="AO133" i="10" s="1"/>
  <c r="Y136" i="10"/>
  <c r="AO136" i="10" s="1"/>
  <c r="Y139" i="10"/>
  <c r="AO139" i="10" s="1"/>
  <c r="Y142" i="10"/>
  <c r="AO142" i="10" s="1"/>
  <c r="Y145" i="10"/>
  <c r="AO145" i="10" s="1"/>
  <c r="Y148" i="10"/>
  <c r="AO148" i="10" s="1"/>
  <c r="Y151" i="10"/>
  <c r="AO151" i="10" s="1"/>
  <c r="Y154" i="10"/>
  <c r="AO154" i="10" s="1"/>
  <c r="Y157" i="10"/>
  <c r="AO157" i="10" s="1"/>
  <c r="BE160" i="10" l="1"/>
  <c r="BD160" i="10"/>
  <c r="AO37" i="10"/>
  <c r="R52" i="10"/>
  <c r="R58" i="10"/>
  <c r="R61" i="10"/>
  <c r="R64" i="10"/>
  <c r="R67" i="10"/>
  <c r="R70" i="10"/>
  <c r="R73" i="10"/>
  <c r="R76" i="10"/>
  <c r="R79" i="10"/>
  <c r="R82" i="10"/>
  <c r="R85" i="10"/>
  <c r="R88" i="10"/>
  <c r="R91" i="10"/>
  <c r="R94" i="10"/>
  <c r="R97" i="10"/>
  <c r="R100" i="10"/>
  <c r="R103" i="10"/>
  <c r="R106" i="10"/>
  <c r="R109" i="10"/>
  <c r="R112" i="10"/>
  <c r="R115" i="10"/>
  <c r="R118" i="10"/>
  <c r="R121" i="10"/>
  <c r="R124" i="10"/>
  <c r="R127" i="10"/>
  <c r="R130" i="10"/>
  <c r="R133" i="10"/>
  <c r="R136" i="10"/>
  <c r="R139" i="10"/>
  <c r="R142" i="10"/>
  <c r="R145" i="10"/>
  <c r="R148" i="10"/>
  <c r="R151" i="10"/>
  <c r="R154" i="10"/>
  <c r="R157" i="10"/>
  <c r="AB10" i="10"/>
  <c r="W13" i="10"/>
  <c r="AD13" i="10" s="1"/>
  <c r="W16" i="10"/>
  <c r="W19" i="10"/>
  <c r="W22" i="10"/>
  <c r="W25" i="10"/>
  <c r="W31" i="10"/>
  <c r="W34" i="10"/>
  <c r="W37" i="10"/>
  <c r="W40" i="10"/>
  <c r="W43" i="10"/>
  <c r="W46" i="10"/>
  <c r="W49" i="10"/>
  <c r="W52" i="10"/>
  <c r="W55" i="10"/>
  <c r="W58" i="10"/>
  <c r="W61" i="10"/>
  <c r="W64" i="10"/>
  <c r="W67" i="10"/>
  <c r="W70" i="10"/>
  <c r="W73" i="10"/>
  <c r="W76" i="10"/>
  <c r="W79" i="10"/>
  <c r="W82" i="10"/>
  <c r="W85" i="10"/>
  <c r="W88" i="10"/>
  <c r="W91" i="10"/>
  <c r="W94" i="10"/>
  <c r="W97" i="10"/>
  <c r="W100" i="10"/>
  <c r="W103" i="10"/>
  <c r="W106" i="10"/>
  <c r="W109" i="10"/>
  <c r="W112" i="10"/>
  <c r="W115" i="10"/>
  <c r="W118" i="10"/>
  <c r="W121" i="10"/>
  <c r="W124" i="10"/>
  <c r="W127" i="10"/>
  <c r="W130" i="10"/>
  <c r="W133" i="10"/>
  <c r="W136" i="10"/>
  <c r="W139" i="10"/>
  <c r="W142" i="10"/>
  <c r="W145" i="10"/>
  <c r="W148" i="10"/>
  <c r="W151" i="10"/>
  <c r="W154" i="10"/>
  <c r="W157" i="10"/>
  <c r="W10" i="10"/>
  <c r="AZ10" i="10" l="1"/>
  <c r="BA10" i="10" s="1"/>
  <c r="AJ10" i="10"/>
  <c r="AR10" i="10"/>
  <c r="BH10" i="10" s="1"/>
  <c r="AC10" i="10"/>
  <c r="AK10" i="10" s="1"/>
  <c r="U13" i="10"/>
  <c r="BI10" i="10" l="1"/>
  <c r="AS10"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3" i="10" l="1"/>
  <c r="AR133" i="10" s="1"/>
  <c r="AB121" i="10"/>
  <c r="AR121" i="10" s="1"/>
  <c r="AD157" i="10"/>
  <c r="AT157" i="10" s="1"/>
  <c r="AD154" i="10"/>
  <c r="AT154" i="10" s="1"/>
  <c r="AD151" i="10"/>
  <c r="AT151" i="10" s="1"/>
  <c r="AD148" i="10"/>
  <c r="AT148" i="10" s="1"/>
  <c r="AD145" i="10"/>
  <c r="AT145" i="10" s="1"/>
  <c r="AD142" i="10"/>
  <c r="AT142" i="10" s="1"/>
  <c r="AD139" i="10"/>
  <c r="AT139" i="10" s="1"/>
  <c r="AD136" i="10"/>
  <c r="AT136" i="10" s="1"/>
  <c r="AD133" i="10"/>
  <c r="AT133" i="10" s="1"/>
  <c r="AD130" i="10"/>
  <c r="AT130" i="10" s="1"/>
  <c r="AD127" i="10"/>
  <c r="AT127" i="10" s="1"/>
  <c r="AD124" i="10"/>
  <c r="AT124" i="10" s="1"/>
  <c r="AD121" i="10"/>
  <c r="AT121" i="10" s="1"/>
  <c r="AD118" i="10"/>
  <c r="AT118" i="10" s="1"/>
  <c r="AD115" i="10"/>
  <c r="AT115" i="10" s="1"/>
  <c r="AD112" i="10"/>
  <c r="AT112" i="10" s="1"/>
  <c r="AD109" i="10"/>
  <c r="AT109" i="10" s="1"/>
  <c r="AD106" i="10"/>
  <c r="AT106" i="10" s="1"/>
  <c r="AD103" i="10"/>
  <c r="AT103" i="10" s="1"/>
  <c r="AD100" i="10"/>
  <c r="AT100" i="10" s="1"/>
  <c r="AD97" i="10"/>
  <c r="AT97" i="10" s="1"/>
  <c r="AD94" i="10"/>
  <c r="AT94" i="10" s="1"/>
  <c r="AD91" i="10"/>
  <c r="AT91" i="10" s="1"/>
  <c r="AD88" i="10"/>
  <c r="AT88" i="10" s="1"/>
  <c r="AD85" i="10"/>
  <c r="AT85" i="10" s="1"/>
  <c r="AD82" i="10"/>
  <c r="AT82" i="10" s="1"/>
  <c r="AD79" i="10"/>
  <c r="AT79" i="10" s="1"/>
  <c r="AD76" i="10"/>
  <c r="AT76" i="10" s="1"/>
  <c r="AD73" i="10"/>
  <c r="AT73" i="10" s="1"/>
  <c r="AD70" i="10"/>
  <c r="AT70" i="10" s="1"/>
  <c r="AD67" i="10"/>
  <c r="AT67" i="10" s="1"/>
  <c r="AD64" i="10"/>
  <c r="AT64" i="10" s="1"/>
  <c r="AD61" i="10"/>
  <c r="AT61" i="10" s="1"/>
  <c r="AD58" i="10"/>
  <c r="AT58" i="10" s="1"/>
  <c r="AD55" i="10"/>
  <c r="AT55" i="10" s="1"/>
  <c r="AD52" i="10"/>
  <c r="AT52" i="10" s="1"/>
  <c r="AD49" i="10"/>
  <c r="AT49" i="10" s="1"/>
  <c r="AD46" i="10"/>
  <c r="AT46" i="10" s="1"/>
  <c r="AD43" i="10"/>
  <c r="AT43" i="10" s="1"/>
  <c r="AD40" i="10"/>
  <c r="AT40" i="10" s="1"/>
  <c r="BJ40" i="10" s="1"/>
  <c r="BK40" i="10" s="1"/>
  <c r="AD37" i="10"/>
  <c r="AD34" i="10"/>
  <c r="AT34" i="10" s="1"/>
  <c r="BJ34" i="10" s="1"/>
  <c r="BK34" i="10" s="1"/>
  <c r="AD25" i="10"/>
  <c r="AD22" i="10"/>
  <c r="AD19" i="10"/>
  <c r="AD16" i="10"/>
  <c r="AT37" i="10" l="1"/>
  <c r="BJ37" i="10" s="1"/>
  <c r="BK37" i="10" s="1"/>
  <c r="BB37" i="10"/>
  <c r="BC37" i="10" s="1"/>
  <c r="BB22" i="10"/>
  <c r="BC22" i="10" s="1"/>
  <c r="BS22" i="10"/>
  <c r="AT25" i="10"/>
  <c r="BJ25" i="10" s="1"/>
  <c r="BK25" i="10" s="1"/>
  <c r="BB25" i="10"/>
  <c r="BC25" i="10" s="1"/>
  <c r="AT19" i="10"/>
  <c r="BJ19" i="10" s="1"/>
  <c r="BK19" i="10" s="1"/>
  <c r="BB19" i="10"/>
  <c r="BC19" i="10" s="1"/>
  <c r="CA31" i="10"/>
  <c r="AE22" i="10"/>
  <c r="AT22" i="10"/>
  <c r="AE16" i="10"/>
  <c r="AT16" i="10"/>
  <c r="BJ16" i="10" s="1"/>
  <c r="BK16" i="10" s="1"/>
  <c r="AE58" i="10"/>
  <c r="AU58" i="10" s="1"/>
  <c r="AE106" i="10"/>
  <c r="AU106" i="10" s="1"/>
  <c r="AE118" i="10"/>
  <c r="AU118" i="10" s="1"/>
  <c r="AE154" i="10"/>
  <c r="AU154" i="10" s="1"/>
  <c r="AE25" i="10"/>
  <c r="AE37" i="10"/>
  <c r="AE49" i="10"/>
  <c r="AU49" i="10" s="1"/>
  <c r="AE61" i="10"/>
  <c r="AU61" i="10" s="1"/>
  <c r="AE73" i="10"/>
  <c r="AU73" i="10" s="1"/>
  <c r="AE85" i="10"/>
  <c r="AU85" i="10" s="1"/>
  <c r="AE97" i="10"/>
  <c r="AU97" i="10" s="1"/>
  <c r="AE109" i="10"/>
  <c r="AU109" i="10" s="1"/>
  <c r="AE121" i="10"/>
  <c r="AU121" i="10" s="1"/>
  <c r="AE133" i="10"/>
  <c r="AU133" i="10" s="1"/>
  <c r="AE145" i="10"/>
  <c r="AU145" i="10" s="1"/>
  <c r="AE157" i="10"/>
  <c r="AU157" i="10" s="1"/>
  <c r="AE46" i="10"/>
  <c r="AU46" i="10" s="1"/>
  <c r="AE70" i="10"/>
  <c r="AU70" i="10" s="1"/>
  <c r="AE94" i="10"/>
  <c r="AU94" i="10" s="1"/>
  <c r="AE130" i="10"/>
  <c r="AU130" i="10" s="1"/>
  <c r="AE142" i="10"/>
  <c r="AU142" i="10" s="1"/>
  <c r="AE40" i="10"/>
  <c r="AU40" i="10" s="1"/>
  <c r="AE52" i="10"/>
  <c r="AU52" i="10" s="1"/>
  <c r="AE64" i="10"/>
  <c r="AU64" i="10" s="1"/>
  <c r="AE76" i="10"/>
  <c r="AU76" i="10" s="1"/>
  <c r="AE88" i="10"/>
  <c r="AU88" i="10" s="1"/>
  <c r="AE100" i="10"/>
  <c r="AU100" i="10" s="1"/>
  <c r="AE112" i="10"/>
  <c r="AU112" i="10" s="1"/>
  <c r="AE124" i="10"/>
  <c r="AU124" i="10" s="1"/>
  <c r="AE136" i="10"/>
  <c r="AU136" i="10" s="1"/>
  <c r="AE148" i="10"/>
  <c r="AU148" i="10" s="1"/>
  <c r="AC121" i="10"/>
  <c r="AS121" i="10" s="1"/>
  <c r="CC121" i="10"/>
  <c r="J63" i="15" s="1"/>
  <c r="AE34" i="10"/>
  <c r="AU34" i="10" s="1"/>
  <c r="AE82" i="10"/>
  <c r="AU82" i="10" s="1"/>
  <c r="AE19" i="10"/>
  <c r="AM19" i="10" s="1"/>
  <c r="AE43" i="10"/>
  <c r="AU43" i="10" s="1"/>
  <c r="AE55" i="10"/>
  <c r="AU55" i="10" s="1"/>
  <c r="AE67" i="10"/>
  <c r="AU67" i="10" s="1"/>
  <c r="AE79" i="10"/>
  <c r="AU79" i="10" s="1"/>
  <c r="AE91" i="10"/>
  <c r="AU91" i="10" s="1"/>
  <c r="AE103" i="10"/>
  <c r="AU103" i="10" s="1"/>
  <c r="AE115" i="10"/>
  <c r="AU115" i="10" s="1"/>
  <c r="AE127" i="10"/>
  <c r="AU127" i="10" s="1"/>
  <c r="AE139" i="10"/>
  <c r="AU139" i="10" s="1"/>
  <c r="AE151" i="10"/>
  <c r="AU151" i="10" s="1"/>
  <c r="AC133" i="10"/>
  <c r="AS133" i="10" s="1"/>
  <c r="CC133" i="10"/>
  <c r="J67" i="15" s="1"/>
  <c r="AB22" i="10"/>
  <c r="AB34" i="10"/>
  <c r="AR34" i="10" s="1"/>
  <c r="BH34" i="10" s="1"/>
  <c r="BI34" i="10" s="1"/>
  <c r="AB46" i="10"/>
  <c r="AR46" i="10" s="1"/>
  <c r="AB58" i="10"/>
  <c r="AR58" i="10" s="1"/>
  <c r="AB70" i="10"/>
  <c r="AR70" i="10" s="1"/>
  <c r="AB82" i="10"/>
  <c r="AR82" i="10" s="1"/>
  <c r="AB94" i="10"/>
  <c r="AR94" i="10" s="1"/>
  <c r="AB106" i="10"/>
  <c r="AR106" i="10" s="1"/>
  <c r="AB154" i="10"/>
  <c r="AR154" i="10" s="1"/>
  <c r="AB148" i="10"/>
  <c r="AR148" i="10" s="1"/>
  <c r="AB142" i="10"/>
  <c r="AR142" i="10" s="1"/>
  <c r="AB136" i="10"/>
  <c r="AR136" i="10" s="1"/>
  <c r="AB124" i="10"/>
  <c r="AR124" i="10" s="1"/>
  <c r="AB13" i="10"/>
  <c r="AB25" i="10"/>
  <c r="AB37" i="10"/>
  <c r="AB49" i="10"/>
  <c r="AR49" i="10" s="1"/>
  <c r="AB61" i="10"/>
  <c r="AR61" i="10" s="1"/>
  <c r="AB73" i="10"/>
  <c r="AR73" i="10" s="1"/>
  <c r="AB85" i="10"/>
  <c r="AR85" i="10" s="1"/>
  <c r="AB97" i="10"/>
  <c r="AR97" i="10" s="1"/>
  <c r="AB109" i="10"/>
  <c r="AR109" i="10" s="1"/>
  <c r="AB127" i="10"/>
  <c r="AR127" i="10" s="1"/>
  <c r="AB16" i="10"/>
  <c r="AR16" i="10" s="1"/>
  <c r="BH16" i="10" s="1"/>
  <c r="BI16" i="10" s="1"/>
  <c r="AB40" i="10"/>
  <c r="AR40" i="10" s="1"/>
  <c r="BH40" i="10" s="1"/>
  <c r="BI40" i="10" s="1"/>
  <c r="AB52" i="10"/>
  <c r="AR52" i="10" s="1"/>
  <c r="AB64" i="10"/>
  <c r="AR64" i="10" s="1"/>
  <c r="AB76" i="10"/>
  <c r="AR76" i="10" s="1"/>
  <c r="AB88" i="10"/>
  <c r="AR88" i="10" s="1"/>
  <c r="AB100" i="10"/>
  <c r="AR100" i="10" s="1"/>
  <c r="AB112" i="10"/>
  <c r="AR112" i="10" s="1"/>
  <c r="AB157" i="10"/>
  <c r="AR157" i="10" s="1"/>
  <c r="AB151" i="10"/>
  <c r="AR151" i="10" s="1"/>
  <c r="AB145" i="10"/>
  <c r="AR145" i="10" s="1"/>
  <c r="AB139" i="10"/>
  <c r="AR139" i="10" s="1"/>
  <c r="AB130" i="10"/>
  <c r="AR130" i="10" s="1"/>
  <c r="AB118" i="10"/>
  <c r="AR118" i="10" s="1"/>
  <c r="AB19" i="10"/>
  <c r="AB31" i="10"/>
  <c r="AB43" i="10"/>
  <c r="AR43" i="10" s="1"/>
  <c r="AB55" i="10"/>
  <c r="AR55" i="10" s="1"/>
  <c r="AB67" i="10"/>
  <c r="AR67" i="10" s="1"/>
  <c r="AB79" i="10"/>
  <c r="AR79" i="10" s="1"/>
  <c r="AB91" i="10"/>
  <c r="AR91" i="10" s="1"/>
  <c r="AB103" i="10"/>
  <c r="AR103" i="10" s="1"/>
  <c r="AB115" i="10"/>
  <c r="AR115" i="10" s="1"/>
  <c r="AU16" i="10" l="1"/>
  <c r="AM16" i="10"/>
  <c r="AU37" i="10"/>
  <c r="BJ22" i="10"/>
  <c r="BK22" i="10" s="1"/>
  <c r="CA22" i="10"/>
  <c r="AR22" i="10"/>
  <c r="AU22" i="10"/>
  <c r="CB22" i="10" s="1"/>
  <c r="BT22" i="10"/>
  <c r="AR37" i="10"/>
  <c r="BH37" i="10" s="1"/>
  <c r="BI37" i="10" s="1"/>
  <c r="AZ37" i="10"/>
  <c r="BA37" i="10" s="1"/>
  <c r="CA25" i="10"/>
  <c r="CA19" i="10"/>
  <c r="BS25" i="10"/>
  <c r="BS19" i="10"/>
  <c r="AR25" i="10"/>
  <c r="BH25" i="10" s="1"/>
  <c r="BI25" i="10" s="1"/>
  <c r="AZ25" i="10"/>
  <c r="BA25" i="10" s="1"/>
  <c r="AR31" i="10"/>
  <c r="AZ31" i="10"/>
  <c r="BA31" i="10" s="1"/>
  <c r="AR19" i="10"/>
  <c r="BH19" i="10" s="1"/>
  <c r="BI19" i="10" s="1"/>
  <c r="AZ19" i="10"/>
  <c r="BA19" i="10" s="1"/>
  <c r="AR13" i="10"/>
  <c r="AU25" i="10"/>
  <c r="CB25" i="10" s="1"/>
  <c r="AU19" i="10"/>
  <c r="CB19" i="10" s="1"/>
  <c r="BY25" i="10"/>
  <c r="AC55" i="10"/>
  <c r="AS55" i="10" s="1"/>
  <c r="CC55" i="10"/>
  <c r="J41" i="15" s="1"/>
  <c r="AC151" i="10"/>
  <c r="AS151" i="10" s="1"/>
  <c r="CC151" i="10"/>
  <c r="J73" i="15" s="1"/>
  <c r="AC40" i="10"/>
  <c r="AS40" i="10" s="1"/>
  <c r="CC40" i="10"/>
  <c r="J36" i="15" s="1"/>
  <c r="AC61" i="10"/>
  <c r="AS61" i="10" s="1"/>
  <c r="CC61" i="10"/>
  <c r="J43" i="15" s="1"/>
  <c r="CC148" i="10"/>
  <c r="J72" i="15" s="1"/>
  <c r="AC148" i="10"/>
  <c r="AS148" i="10" s="1"/>
  <c r="CC91" i="10"/>
  <c r="J53" i="15" s="1"/>
  <c r="AC91" i="10"/>
  <c r="AS91" i="10" s="1"/>
  <c r="AC130" i="10"/>
  <c r="AS130" i="10" s="1"/>
  <c r="CC130" i="10"/>
  <c r="J66" i="15" s="1"/>
  <c r="CC76" i="10"/>
  <c r="J48" i="15" s="1"/>
  <c r="AC76" i="10"/>
  <c r="AS76" i="10" s="1"/>
  <c r="AC97" i="10"/>
  <c r="AS97" i="10" s="1"/>
  <c r="CC97" i="10"/>
  <c r="J55" i="15" s="1"/>
  <c r="AC124" i="10"/>
  <c r="AS124" i="10" s="1"/>
  <c r="CC124" i="10"/>
  <c r="J64" i="15" s="1"/>
  <c r="CC70" i="10"/>
  <c r="J46" i="15" s="1"/>
  <c r="AC70" i="10"/>
  <c r="AS70" i="10" s="1"/>
  <c r="AC115" i="10"/>
  <c r="AS115" i="10" s="1"/>
  <c r="CC115" i="10"/>
  <c r="J61" i="15" s="1"/>
  <c r="AC103" i="10"/>
  <c r="AS103" i="10" s="1"/>
  <c r="CC103" i="10"/>
  <c r="J57" i="15" s="1"/>
  <c r="CC118" i="10"/>
  <c r="J62" i="15" s="1"/>
  <c r="AC118" i="10"/>
  <c r="AS118" i="10" s="1"/>
  <c r="AC88" i="10"/>
  <c r="AS88" i="10" s="1"/>
  <c r="CC88" i="10"/>
  <c r="J52" i="15" s="1"/>
  <c r="AC109" i="10"/>
  <c r="AS109" i="10" s="1"/>
  <c r="CC109" i="10"/>
  <c r="J59" i="15" s="1"/>
  <c r="AC13" i="10"/>
  <c r="CC82" i="10"/>
  <c r="J50" i="15" s="1"/>
  <c r="AC82" i="10"/>
  <c r="AS82" i="10" s="1"/>
  <c r="AC34" i="10"/>
  <c r="AS34" i="10" s="1"/>
  <c r="CC34" i="10"/>
  <c r="J34" i="15" s="1"/>
  <c r="AC43" i="10"/>
  <c r="AS43" i="10" s="1"/>
  <c r="CC43" i="10"/>
  <c r="J37" i="15" s="1"/>
  <c r="AC157" i="10"/>
  <c r="AS157" i="10" s="1"/>
  <c r="CC157" i="10"/>
  <c r="J75" i="15" s="1"/>
  <c r="AC49" i="10"/>
  <c r="AS49" i="10" s="1"/>
  <c r="CC49" i="10"/>
  <c r="J39" i="15" s="1"/>
  <c r="AC154" i="10"/>
  <c r="AS154" i="10" s="1"/>
  <c r="CC154" i="10"/>
  <c r="J74" i="15" s="1"/>
  <c r="AC22" i="10"/>
  <c r="CC22" i="10"/>
  <c r="J30" i="15" s="1"/>
  <c r="AC79" i="10"/>
  <c r="AS79" i="10" s="1"/>
  <c r="CC79" i="10"/>
  <c r="J49" i="15" s="1"/>
  <c r="AC31" i="10"/>
  <c r="CC139" i="10"/>
  <c r="J69" i="15" s="1"/>
  <c r="AC139" i="10"/>
  <c r="AS139" i="10" s="1"/>
  <c r="AC112" i="10"/>
  <c r="AS112" i="10" s="1"/>
  <c r="CC112" i="10"/>
  <c r="J60" i="15" s="1"/>
  <c r="AC64" i="10"/>
  <c r="AS64" i="10" s="1"/>
  <c r="CC64" i="10"/>
  <c r="J44" i="15" s="1"/>
  <c r="AC16" i="10"/>
  <c r="CC16" i="10"/>
  <c r="J28" i="15" s="1"/>
  <c r="AC85" i="10"/>
  <c r="AS85" i="10" s="1"/>
  <c r="CC85" i="10"/>
  <c r="J51" i="15" s="1"/>
  <c r="AC37" i="10"/>
  <c r="CC37" i="10"/>
  <c r="J35" i="15" s="1"/>
  <c r="AC136" i="10"/>
  <c r="AS136" i="10" s="1"/>
  <c r="CC136" i="10"/>
  <c r="J68" i="15" s="1"/>
  <c r="CC106" i="10"/>
  <c r="J58" i="15" s="1"/>
  <c r="AC106" i="10"/>
  <c r="AS106" i="10" s="1"/>
  <c r="CC58" i="10"/>
  <c r="J42" i="15" s="1"/>
  <c r="AC58" i="10"/>
  <c r="AS58" i="10" s="1"/>
  <c r="CC67" i="10"/>
  <c r="J45" i="15" s="1"/>
  <c r="AC67" i="10"/>
  <c r="AS67" i="10" s="1"/>
  <c r="AC19" i="10"/>
  <c r="AK19" i="10" s="1"/>
  <c r="CC19" i="10"/>
  <c r="J29" i="15" s="1"/>
  <c r="AC145" i="10"/>
  <c r="AS145" i="10" s="1"/>
  <c r="CC145" i="10"/>
  <c r="J71" i="15" s="1"/>
  <c r="AC100" i="10"/>
  <c r="AS100" i="10" s="1"/>
  <c r="CC100" i="10"/>
  <c r="J56" i="15" s="1"/>
  <c r="CC52" i="10"/>
  <c r="J40" i="15" s="1"/>
  <c r="AC52" i="10"/>
  <c r="AS52" i="10" s="1"/>
  <c r="AC127" i="10"/>
  <c r="AS127" i="10" s="1"/>
  <c r="CC127" i="10"/>
  <c r="J65" i="15" s="1"/>
  <c r="AC73" i="10"/>
  <c r="AS73" i="10" s="1"/>
  <c r="CC73" i="10"/>
  <c r="J47" i="15" s="1"/>
  <c r="AC25" i="10"/>
  <c r="CC25" i="10"/>
  <c r="J31" i="15" s="1"/>
  <c r="AC142" i="10"/>
  <c r="AS142" i="10" s="1"/>
  <c r="CC142" i="10"/>
  <c r="J70" i="15" s="1"/>
  <c r="AC94" i="10"/>
  <c r="AS94" i="10" s="1"/>
  <c r="CC94" i="10"/>
  <c r="J54" i="15" s="1"/>
  <c r="AC46" i="10"/>
  <c r="AS46" i="10" s="1"/>
  <c r="CC46" i="10"/>
  <c r="J38" i="15" s="1"/>
  <c r="AS16" i="10" l="1"/>
  <c r="AK16" i="10"/>
  <c r="AS37" i="10"/>
  <c r="AZ13" i="10"/>
  <c r="BA13" i="10" s="1"/>
  <c r="BQ13" i="10"/>
  <c r="AZ22" i="10"/>
  <c r="BA22" i="10" s="1"/>
  <c r="BQ22" i="10"/>
  <c r="AS22" i="10"/>
  <c r="BZ22" i="10" s="1"/>
  <c r="BR22" i="10"/>
  <c r="BH13" i="10"/>
  <c r="BY13" i="10"/>
  <c r="BH22" i="10"/>
  <c r="BI22" i="10" s="1"/>
  <c r="BY22" i="10"/>
  <c r="BY19" i="10"/>
  <c r="BY31" i="10"/>
  <c r="BH31" i="10"/>
  <c r="BI31" i="10" s="1"/>
  <c r="CB31" i="10"/>
  <c r="BQ19" i="10"/>
  <c r="BQ25" i="10"/>
  <c r="BQ31" i="10"/>
  <c r="AS31" i="10"/>
  <c r="BZ31" i="10" s="1"/>
  <c r="BT25" i="10"/>
  <c r="AS13" i="10"/>
  <c r="BZ13" i="10" s="1"/>
  <c r="BR13" i="10"/>
  <c r="AS25" i="10"/>
  <c r="BZ25" i="10" s="1"/>
  <c r="AS19" i="10"/>
  <c r="BZ19" i="10" s="1"/>
  <c r="BT19" i="10"/>
  <c r="M49" i="13"/>
  <c r="M46" i="13"/>
  <c r="M53" i="13"/>
  <c r="M48" i="13"/>
  <c r="AF160" i="10"/>
  <c r="BO160" i="10"/>
  <c r="BM160" i="10"/>
  <c r="BW160" i="10"/>
  <c r="M55" i="13"/>
  <c r="CD118" i="10"/>
  <c r="K62" i="15" s="1"/>
  <c r="M59" i="13"/>
  <c r="CD151" i="10"/>
  <c r="K73" i="15" s="1"/>
  <c r="M57" i="13"/>
  <c r="CD127" i="10"/>
  <c r="K65" i="15" s="1"/>
  <c r="CD157" i="10"/>
  <c r="K75" i="15" s="1"/>
  <c r="CD145" i="10"/>
  <c r="K71" i="15" s="1"/>
  <c r="AH160" i="10"/>
  <c r="AJ160" i="10"/>
  <c r="M38" i="13"/>
  <c r="AR160" i="10"/>
  <c r="AN160" i="10"/>
  <c r="M18" i="13"/>
  <c r="M15" i="13"/>
  <c r="M36" i="13"/>
  <c r="M25" i="13"/>
  <c r="M44" i="13"/>
  <c r="M51" i="13"/>
  <c r="M32" i="13"/>
  <c r="M37" i="13"/>
  <c r="M13" i="13"/>
  <c r="M45" i="13"/>
  <c r="M22" i="13"/>
  <c r="M56" i="13"/>
  <c r="M50" i="13"/>
  <c r="AP160" i="10"/>
  <c r="M35" i="13"/>
  <c r="M24" i="13"/>
  <c r="M19" i="13"/>
  <c r="M40" i="13"/>
  <c r="M29" i="13"/>
  <c r="M26" i="13"/>
  <c r="M42" i="13"/>
  <c r="M54" i="13"/>
  <c r="M23" i="13"/>
  <c r="M39" i="13"/>
  <c r="M34" i="13"/>
  <c r="M58" i="13"/>
  <c r="M31" i="13"/>
  <c r="M47" i="13"/>
  <c r="M20" i="13"/>
  <c r="M41" i="13"/>
  <c r="M28" i="13"/>
  <c r="M30" i="13"/>
  <c r="M52" i="13"/>
  <c r="M43" i="13"/>
  <c r="M16" i="13"/>
  <c r="M21" i="13"/>
  <c r="M33" i="13"/>
  <c r="BI13" i="10" l="1"/>
  <c r="BI160" i="10" s="1"/>
  <c r="BH160" i="10"/>
  <c r="BR25" i="10"/>
  <c r="BR19" i="10"/>
  <c r="BR31" i="10"/>
  <c r="N57" i="13"/>
  <c r="N59" i="13"/>
  <c r="N46" i="13"/>
  <c r="N49" i="13"/>
  <c r="N55" i="13"/>
  <c r="BU160" i="10"/>
  <c r="CD139" i="10"/>
  <c r="K69" i="15" s="1"/>
  <c r="CD124" i="10"/>
  <c r="K64" i="15" s="1"/>
  <c r="BN160" i="10"/>
  <c r="M12" i="13"/>
  <c r="M27" i="13"/>
  <c r="M14" i="13"/>
  <c r="AG160" i="10"/>
  <c r="C6" i="15" s="1"/>
  <c r="AI160" i="10"/>
  <c r="C7" i="15" s="1"/>
  <c r="AQ160" i="10"/>
  <c r="E7" i="15" s="1"/>
  <c r="AS160" i="10"/>
  <c r="E8" i="15" s="1"/>
  <c r="AK160" i="10"/>
  <c r="C8" i="15" s="1"/>
  <c r="AO160" i="10"/>
  <c r="E6" i="15" l="1"/>
  <c r="BX160" i="10"/>
  <c r="C7" i="13"/>
  <c r="B7" i="13"/>
  <c r="C6" i="13"/>
  <c r="B6" i="13"/>
  <c r="N48" i="13"/>
  <c r="N53" i="13"/>
  <c r="B8" i="13"/>
  <c r="BP160" i="10"/>
  <c r="BR160" i="10"/>
  <c r="CD70" i="10"/>
  <c r="K46" i="15" s="1"/>
  <c r="CD148" i="10"/>
  <c r="K72" i="15" s="1"/>
  <c r="CD154" i="10"/>
  <c r="K74" i="15" s="1"/>
  <c r="CD40" i="10"/>
  <c r="K36" i="15" s="1"/>
  <c r="CD112" i="10"/>
  <c r="K60" i="15" s="1"/>
  <c r="CD76" i="10"/>
  <c r="K48" i="15" s="1"/>
  <c r="CD136" i="10"/>
  <c r="K68" i="15" s="1"/>
  <c r="CD67" i="10"/>
  <c r="K45" i="15" s="1"/>
  <c r="CD88" i="10"/>
  <c r="K52" i="15" s="1"/>
  <c r="CD46" i="10"/>
  <c r="K38" i="15" s="1"/>
  <c r="CD79" i="10"/>
  <c r="K49" i="15" s="1"/>
  <c r="CD121" i="10"/>
  <c r="K63" i="15" s="1"/>
  <c r="CD37" i="10"/>
  <c r="K35" i="15" s="1"/>
  <c r="CD73" i="10"/>
  <c r="K47" i="15" s="1"/>
  <c r="CD130" i="10"/>
  <c r="K66" i="15" s="1"/>
  <c r="CD64" i="10"/>
  <c r="K44" i="15" s="1"/>
  <c r="CD55" i="10"/>
  <c r="K41" i="15" s="1"/>
  <c r="CD94" i="10"/>
  <c r="K54" i="15" s="1"/>
  <c r="CD133" i="10"/>
  <c r="K67" i="15" s="1"/>
  <c r="CD106" i="10"/>
  <c r="K58" i="15" s="1"/>
  <c r="CD109" i="10"/>
  <c r="K59" i="15" s="1"/>
  <c r="CD85" i="10"/>
  <c r="K51" i="15" s="1"/>
  <c r="CD100" i="10"/>
  <c r="K56" i="15" s="1"/>
  <c r="CD91" i="10"/>
  <c r="K53" i="15" s="1"/>
  <c r="CD142" i="10"/>
  <c r="K70" i="15" s="1"/>
  <c r="CD82" i="10"/>
  <c r="K50" i="15" s="1"/>
  <c r="CD61" i="10"/>
  <c r="K43" i="15" s="1"/>
  <c r="CD52" i="10"/>
  <c r="K40" i="15" s="1"/>
  <c r="CD43" i="10"/>
  <c r="K37" i="15" s="1"/>
  <c r="CD115" i="10"/>
  <c r="K61" i="15" s="1"/>
  <c r="CD34" i="10"/>
  <c r="K34" i="15" s="1"/>
  <c r="CD19" i="10"/>
  <c r="K29" i="15" s="1"/>
  <c r="CD49" i="10"/>
  <c r="K39" i="15" s="1"/>
  <c r="CD25" i="10"/>
  <c r="K31" i="15" s="1"/>
  <c r="CD58" i="10"/>
  <c r="K42" i="15" s="1"/>
  <c r="CD103" i="10"/>
  <c r="K57" i="15" s="1"/>
  <c r="CD97" i="10"/>
  <c r="K55" i="15" s="1"/>
  <c r="BV160" i="10"/>
  <c r="CD16" i="10"/>
  <c r="K28" i="15" s="1"/>
  <c r="CD22"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9" i="10"/>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12" i="10" l="1"/>
  <c r="AD10" i="10" s="1"/>
  <c r="AT10" i="10" l="1"/>
  <c r="BJ10" i="10" s="1"/>
  <c r="AL10" i="10"/>
  <c r="BK10" i="10"/>
  <c r="CC10" i="10"/>
  <c r="J26" i="15" s="1"/>
  <c r="AE10" i="10"/>
  <c r="AM10" i="10" s="1"/>
  <c r="BB10" i="10"/>
  <c r="BC10" i="10" s="1"/>
  <c r="E5" i="11"/>
  <c r="E4" i="11"/>
  <c r="F4" i="11" s="1"/>
  <c r="D7" i="11"/>
  <c r="F3" i="11"/>
  <c r="I3" i="11"/>
  <c r="J3" i="11"/>
  <c r="L3" i="11" s="1"/>
  <c r="I4" i="11"/>
  <c r="J4" i="11"/>
  <c r="L4" i="11" s="1"/>
  <c r="I5" i="11"/>
  <c r="J5" i="11"/>
  <c r="L5" i="11" s="1"/>
  <c r="AU10" i="10" l="1"/>
  <c r="E6" i="11"/>
  <c r="E7" i="11" s="1"/>
  <c r="F5" i="11"/>
  <c r="M3" i="11"/>
  <c r="F6" i="11" l="1"/>
  <c r="G3" i="11" s="1"/>
  <c r="U60" i="10"/>
  <c r="U59" i="10"/>
  <c r="U58" i="10"/>
  <c r="U57" i="10"/>
  <c r="U56" i="10"/>
  <c r="U55" i="10"/>
  <c r="U54" i="10"/>
  <c r="U53" i="10"/>
  <c r="U52" i="10"/>
  <c r="U36" i="10"/>
  <c r="U35" i="10"/>
  <c r="U34" i="10"/>
  <c r="U33" i="10"/>
  <c r="U32" i="10"/>
  <c r="U31" i="10"/>
  <c r="U45" i="10"/>
  <c r="U44" i="10"/>
  <c r="U43" i="10"/>
  <c r="U42" i="10"/>
  <c r="U41" i="10"/>
  <c r="U40" i="10"/>
  <c r="U51" i="10"/>
  <c r="U50" i="10"/>
  <c r="U49" i="10"/>
  <c r="U48" i="10"/>
  <c r="U47" i="10"/>
  <c r="U46" i="10"/>
  <c r="F7" i="11" l="1"/>
  <c r="AD31" i="10"/>
  <c r="AT31" i="10" s="1"/>
  <c r="BJ31" i="10" s="1"/>
  <c r="BK31" i="10" s="1"/>
  <c r="U66" i="10"/>
  <c r="U65" i="10"/>
  <c r="U64" i="10"/>
  <c r="AE31" i="10" l="1"/>
  <c r="AU31" i="10" s="1"/>
  <c r="CC31" i="10"/>
  <c r="J33" i="15" s="1"/>
  <c r="U63" i="10"/>
  <c r="U62" i="10"/>
  <c r="U61" i="10"/>
  <c r="U39" i="10"/>
  <c r="U38" i="10"/>
  <c r="U37" i="10"/>
  <c r="M17" i="13" l="1"/>
  <c r="BT31" i="10"/>
  <c r="CD31" i="10"/>
  <c r="K33" i="15" s="1"/>
  <c r="BB31" i="10"/>
  <c r="BC31" i="10" s="1"/>
  <c r="BS31" i="10"/>
  <c r="AT13" i="10"/>
  <c r="CA13" i="10" s="1"/>
  <c r="CA160" i="10" s="1"/>
  <c r="AE13" i="10"/>
  <c r="CC13" i="10"/>
  <c r="J27" i="15" s="1"/>
  <c r="BB13" i="10" l="1"/>
  <c r="BC13" i="10" s="1"/>
  <c r="BS13" i="10"/>
  <c r="BS160" i="10" s="1"/>
  <c r="N17" i="13"/>
  <c r="BJ13" i="10"/>
  <c r="AT160" i="10"/>
  <c r="AL160" i="10"/>
  <c r="AU13" i="10"/>
  <c r="BT13" i="10"/>
  <c r="BT160" i="10" s="1"/>
  <c r="M11" i="13"/>
  <c r="BQ160" i="10"/>
  <c r="BB160" i="10" l="1"/>
  <c r="BK13" i="10"/>
  <c r="BK160" i="10" s="1"/>
  <c r="BJ160" i="10"/>
  <c r="BR162" i="10"/>
  <c r="C13" i="15" s="1"/>
  <c r="BR161" i="10"/>
  <c r="CB13" i="10"/>
  <c r="CB160" i="10" s="1"/>
  <c r="AU160" i="10"/>
  <c r="E9" i="15" s="1"/>
  <c r="E10" i="15" s="1"/>
  <c r="BC160" i="10"/>
  <c r="AM160" i="10"/>
  <c r="CD13" i="10"/>
  <c r="K27" i="15" s="1"/>
  <c r="C13" i="7"/>
  <c r="C12" i="7"/>
  <c r="I11" i="7"/>
  <c r="C11" i="7"/>
  <c r="C9" i="15" l="1"/>
  <c r="AK161" i="10"/>
  <c r="AS161" i="10"/>
  <c r="N11" i="13"/>
  <c r="C8" i="13"/>
  <c r="O11" i="7"/>
  <c r="P11" i="7" s="1"/>
  <c r="M11" i="7"/>
  <c r="N11" i="7" s="1"/>
  <c r="E3" i="7" s="1"/>
  <c r="J11" i="7"/>
  <c r="K11" i="7" s="1"/>
  <c r="AS165" i="10" l="1"/>
  <c r="C10" i="15"/>
  <c r="AS166" i="10" s="1"/>
  <c r="C16" i="15"/>
  <c r="D5" i="7"/>
  <c r="L11" i="7"/>
  <c r="R11" i="7" s="1"/>
  <c r="Q11" i="7"/>
  <c r="D6" i="7" s="1"/>
  <c r="E4" i="7"/>
  <c r="D4" i="7"/>
  <c r="D3" i="7"/>
  <c r="AS167" i="10" l="1"/>
  <c r="E5" i="7"/>
  <c r="E6" i="7"/>
  <c r="BY160" i="10" l="1"/>
  <c r="BZ160" i="10" l="1"/>
  <c r="AX160" i="10"/>
  <c r="AY160" i="10"/>
  <c r="AW160" i="10"/>
  <c r="AV160" i="10"/>
  <c r="BA160" i="10"/>
  <c r="AZ160" i="10"/>
  <c r="BI161" i="10" l="1"/>
  <c r="BZ161" i="10"/>
  <c r="BZ162" i="10"/>
  <c r="BA161" i="10"/>
  <c r="CD10" i="10"/>
  <c r="K26" i="15" s="1"/>
  <c r="N10" i="13" l="1"/>
  <c r="CC160" i="10"/>
  <c r="M10" i="13"/>
  <c r="C12" i="15" l="1"/>
  <c r="CD160"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7"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8" authorId="0" shapeId="0">
      <text>
        <r>
          <rPr>
            <sz val="9"/>
            <color indexed="81"/>
            <rFont val="Segoe UI"/>
            <family val="2"/>
          </rPr>
          <t xml:space="preserve">Napr.: Zníženie frekvencie povinných kontrol z ročnej na dvojročnú.
</t>
        </r>
      </text>
    </comment>
    <comment ref="D8" authorId="0" shapeId="0">
      <text>
        <r>
          <rPr>
            <sz val="9"/>
            <color indexed="81"/>
            <rFont val="Segoe UI"/>
            <family val="2"/>
          </rPr>
          <t>Napr.: Zákon č. 563/2009 Z. z.</t>
        </r>
      </text>
    </comment>
    <comment ref="E8" authorId="0" shapeId="0">
      <text>
        <r>
          <rPr>
            <sz val="9"/>
            <color indexed="81"/>
            <rFont val="Segoe UI"/>
            <family val="2"/>
          </rPr>
          <t>Napr.: § 15, ods. 2, písm. b</t>
        </r>
      </text>
    </comment>
    <comment ref="F8" authorId="1" shapeId="0">
      <text>
        <r>
          <rPr>
            <sz val="9"/>
            <color indexed="81"/>
            <rFont val="Segoe UI"/>
            <family val="2"/>
            <charset val="238"/>
          </rPr>
          <t xml:space="preserve">SR / EÚ Úplná harmonizácia / EÚ harmonizácia s možnosťou voľby
</t>
        </r>
      </text>
    </comment>
    <comment ref="G8" authorId="1" shapeId="0">
      <text>
        <r>
          <rPr>
            <sz val="9"/>
            <color indexed="81"/>
            <rFont val="Segoe UI"/>
            <family val="2"/>
            <charset val="238"/>
          </rPr>
          <t xml:space="preserve">Napr.: 1.7.2022
</t>
        </r>
      </text>
    </comment>
    <comment ref="H8" authorId="0" shapeId="0">
      <text>
        <r>
          <rPr>
            <sz val="9"/>
            <color indexed="81"/>
            <rFont val="Segoe UI"/>
            <family val="2"/>
          </rPr>
          <t>Napr.: Hotely, Predajne, Autodopravcovia a pod.</t>
        </r>
      </text>
    </comment>
    <comment ref="I8" authorId="1" shapeId="0">
      <text>
        <r>
          <rPr>
            <sz val="9"/>
            <color indexed="81"/>
            <rFont val="Segoe UI"/>
            <family val="2"/>
            <charset val="238"/>
          </rPr>
          <t>Uveďte počet, koľkých podnikateľských subjektov spolu sa dotkne zmena regulácie.</t>
        </r>
      </text>
    </comment>
    <comment ref="M8" authorId="2" shapeId="0">
      <text>
        <r>
          <rPr>
            <sz val="9"/>
            <color indexed="81"/>
            <rFont val="Segoe UI"/>
            <family val="2"/>
            <charset val="238"/>
          </rPr>
          <t>Vyberte jednu z možností, podľa toho, či regulácia zvyšuje alebo znižuje náklady.</t>
        </r>
      </text>
    </comment>
    <comment ref="P8" authorId="0" shapeId="0">
      <text>
        <r>
          <rPr>
            <sz val="9"/>
            <color indexed="81"/>
            <rFont val="Segoe UI"/>
            <family val="2"/>
          </rPr>
          <t>Zmeny v nákladoch na nákup tovarov a služieb</t>
        </r>
      </text>
    </comment>
    <comment ref="S8" authorId="0" shapeId="0">
      <text>
        <r>
          <rPr>
            <sz val="9"/>
            <color indexed="81"/>
            <rFont val="Segoe UI"/>
            <family val="2"/>
          </rPr>
          <t>Zmeny v čase, ktorý zamestnanci trávia plnením povinností súvisiacich s reguláciou.</t>
        </r>
      </text>
    </comment>
    <comment ref="N9" authorId="1" shapeId="0">
      <text>
        <r>
          <rPr>
            <sz val="9"/>
            <color indexed="81"/>
            <rFont val="Segoe UI"/>
            <family val="2"/>
            <charset val="238"/>
          </rPr>
          <t>Použite najmä čísla z Analýzy vplyvov na rozpočet verejnej správy</t>
        </r>
      </text>
    </comment>
    <comment ref="O9"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10"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<sst xmlns="http://schemas.openxmlformats.org/spreadsheetml/2006/main" count="731" uniqueCount="228">
  <si>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</si>
  <si>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</si>
  <si>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</si>
  <si>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</si>
  <si>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</si>
  <si>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</si>
  <si>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</si>
  <si>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</si>
  <si>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</si>
  <si>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</si>
  <si>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</si>
  <si>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</si>
  <si>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</si>
  <si>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</si>
  <si>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</si>
  <si>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</si>
  <si>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</si>
  <si>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</si>
  <si>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</si>
  <si>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</si>
  <si>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</si>
  <si>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</si>
  <si>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</si>
  <si>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</si>
  <si>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</si>
  <si>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</si>
  <si>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</si>
  <si>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</si>
  <si>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</si>
  <si>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</si>
  <si>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</si>
  <si>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</si>
  <si>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</si>
  <si>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</si>
  <si>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</si>
  <si>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</si>
  <si>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</si>
  <si>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</si>
  <si>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</si>
  <si>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</si>
  <si>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</si>
  <si>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</si>
  <si>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</si>
  <si>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</si>
  <si>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</si>
  <si>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</si>
  <si>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</si>
  <si>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</si>
  <si>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</si>
  <si>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</si>
  <si>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</si>
  <si>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</si>
  <si>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</si>
  <si>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</si>
  <si>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</si>
  <si>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</si>
  <si>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</si>
  <si>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</si>
  <si>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</si>
  <si>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</si>
  <si>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</si>
  <si>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</si>
  <si>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</si>
  <si>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</si>
  <si>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</si>
  <si>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</si>
  <si>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</si>
  <si>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</si>
  <si>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</si>
  <si>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</si>
  <si>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</si>
  <si>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</si>
  <si>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</si>
  <si>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</si>
  <si>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</si>
  <si>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</si>
  <si>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</si>
  <si>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</si>
  <si>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</si>
  <si>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</si>
  <si>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</si>
  <si>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</si>
  <si>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</si>
  <si>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</si>
  <si>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</si>
  <si>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</si>
  <si>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</si>
  <si>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</si>
  <si>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</si>
  <si>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</si>
  <si>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</si>
  <si>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</si>
  <si>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</si>
  <si>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</si>
  <si>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</si>
  <si>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</si>
  <si>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</si>
  <si>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</si>
  <si>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</si>
  <si>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</si>
  <si>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</si>
  <si>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</si>
  <si>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</si>
  <si>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</si>
  <si>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</si>
  <si>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</si>
  <si>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</si>
  <si>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</si>
  <si>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</si>
  <si>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</si>
  <si>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</si>
  <si>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</si>
  <si>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</si>
  <si>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</si>
  <si>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</si>
  <si>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</si>
  <si>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</si>
  <si>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</si>
  <si>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</si>
  <si>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</si>
  <si>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</si>
  <si>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</si>
  <si>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</si>
  <si>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</si>
  <si>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</si>
  <si>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</si>
  <si>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</si>
  <si>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</si>
  <si>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</si>
  <si>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</si>
  <si>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</si>
  <si>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</si>
  <si>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</si>
  <si>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</si>
  <si>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</si>
  <si>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</si>
  <si>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</si>
  <si>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</si>
  <si>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</si>
  <si>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</si>
  <si>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</si>
  <si>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</si>
  <si>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</si>
  <si>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</si>
  <si>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</si>
  <si>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</si>
  <si>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</si>
  <si>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</si>
  <si>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</si>
  <si>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</si>
  <si>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</si>
  <si>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</si>
  <si>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</si>
  <si>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</si>
  <si>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</si>
  <si>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</si>
  <si>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</si>
  <si>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</si>
  <si>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</si>
  <si>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</si>
  <si>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</si>
  <si>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</si>
  <si>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</si>
  <si>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</si>
  <si>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</si>
  <si>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</si>
  <si>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</si>
  <si>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</si>
  <si>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</si>
  <si>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</si>
  <si>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</si>
  <si>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</si>
  <si>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</si>
  <si>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</si>
  <si>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</si>
  <si>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</si>
  <si>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</si>
  <si>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</si>
  <si>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</si>
  <si>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</si>
  <si>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</si>
  <si>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</si>
  <si>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</si>
  <si>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</si>
  <si>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</si>
  <si>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</si>
  <si>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</si>
  <si>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t>Priemerná cena práce v EUR za rok 2020 (priemerná mesačná mzda + odvody) =</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</si>
  <si>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</si>
  <si>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</si>
  <si>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</si>
  <si>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</si>
  <si>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</si>
  <si>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</si>
  <si>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</si>
  <si>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</si>
  <si>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</si>
  <si>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</si>
  <si>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</si>
  <si>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</si>
  <si>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</si>
  <si>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</si>
  <si>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</si>
  <si>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</si>
  <si>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</si>
  <si>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</si>
  <si>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</si>
  <si>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</si>
  <si>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</si>
  <si>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</si>
  <si>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Ide o ročný vplyv na kategóriu dotknutých subjektov v EUR.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</si>
  <si>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t>B. Iné poplatky (ročný vplyv na kategóriu dotk. subjektov v EUR)</t>
  </si>
  <si>
    <r>
      <rPr>
        <b/>
        <sz val="10"/>
        <color theme="1"/>
        <rFont val="Arial"/>
        <family val="2"/>
        <charset val="238"/>
      </rPr>
      <t>D. Administratívne náklady</t>
    </r>
    <r>
      <rPr>
        <sz val="10"/>
        <color theme="1"/>
        <rFont val="Arial"/>
        <family val="2"/>
        <charset val="238"/>
      </rPr>
      <t xml:space="preserve"> 
(časová náročnosť povinnosti)
</t>
    </r>
    <r>
      <rPr>
        <b/>
        <i/>
        <sz val="10"/>
        <color theme="1"/>
        <rFont val="Arial"/>
        <family val="2"/>
        <charset val="238"/>
      </rPr>
      <t xml:space="preserve">Vyplňte len </t>
    </r>
    <r>
      <rPr>
        <b/>
        <i/>
        <u/>
        <sz val="10"/>
        <color theme="1"/>
        <rFont val="Arial"/>
        <family val="2"/>
        <charset val="238"/>
      </rPr>
      <t>jednu</t>
    </r>
    <r>
      <rPr>
        <b/>
        <i/>
        <sz val="10"/>
        <color theme="1"/>
        <rFont val="Arial"/>
        <family val="2"/>
        <charset val="238"/>
      </rPr>
      <t xml:space="preserve"> z alternatív 1 alebo 2</t>
    </r>
  </si>
  <si>
    <t xml:space="preserve">Kalkulačka nákladov podnikateľského prostredia
(príloha č. 3b Jednotnej metodiky na posudzovanie vybraných vplyvov)
</t>
  </si>
  <si>
    <t>Zavedenie evidencie osôb poverených výkonom technickej služby</t>
  </si>
  <si>
    <t xml:space="preserve">Zákon č. 473/2005 Z. z. o súkromnej bezpečnosti </t>
  </si>
  <si>
    <t>§ 79</t>
  </si>
  <si>
    <t>Prevádzkovatelia technickej služby</t>
  </si>
  <si>
    <t>N</t>
  </si>
  <si>
    <t>In (zvyšuje náklady)</t>
  </si>
  <si>
    <t>Zmena spôsobu skúšky odbornej spôsobilosti</t>
  </si>
  <si>
    <t>§ 19 ods. 9</t>
  </si>
  <si>
    <t>Akreditované osoby</t>
  </si>
  <si>
    <t>Out (znižuje náklady)</t>
  </si>
  <si>
    <t>Zrušenie zodpovednej osoby</t>
  </si>
  <si>
    <t>§ 81 ods. 1 písm. b)</t>
  </si>
  <si>
    <t>Zavedenie evidencie osôb a priebehu odbornej prípravy</t>
  </si>
  <si>
    <t>§ 83 ods. 2 až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</si>
</sst>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81"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b/>
      <i/>
      <sz val="10"/>
      <color theme="1"/>
      <name val="Arial"/>
      <family val="2"/>
      <charset val="238"/>
    </font>
    <font>
      <b/>
      <i/>
      <u/>
      <sz val="10"/>
      <color theme="1"/>
      <name val="Arial"/>
      <family val="2"/>
      <charset val="238"/>
    </font>
    <font>
      <b/>
      <sz val="16"/>
      <name val="Times New Roman"/>
      <family val="1"/>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4">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167" fontId="42" fillId="0" borderId="1" xfId="0" quotePrefix="1" applyNumberFormat="1" applyFont="1" applyBorder="1" applyAlignment="1" applyProtection="1">
      <alignment horizontal="center" vertical="center" wrapText="1"/>
    </xf>
    <xf numFmtId="164" fontId="8" fillId="10" borderId="1" xfId="2" applyNumberFormat="1" applyFont="1" applyFill="1" applyBorder="1" applyAlignment="1" applyProtection="1">
      <alignment horizontal="center" vertical="center" wrapText="1"/>
      <protection locked="0"/>
    </xf>
    <xf numFmtId="4" fontId="42" fillId="0" borderId="1" xfId="0" applyNumberFormat="1" applyFont="1" applyBorder="1" applyAlignment="1" applyProtection="1">
      <alignment horizontal="center" vertical="center" wrapText="1"/>
    </xf>
    <xf numFmtId="0" fontId="80" fillId="0" borderId="0" xfId="0" applyFont="1" applyFill="1" applyAlignment="1">
      <alignment horizontal="left" vertical="top"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64"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164" fontId="8" fillId="10" borderId="1" xfId="5"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 fillId="10" borderId="1" xfId="2"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0" fillId="0" borderId="0" xfId="0" applyFont="1" applyFill="1" applyAlignment="1">
      <alignment horizontal="left" vertical="top" wrapText="1"/>
    </xf>
    <xf numFmtId="4" fontId="44" fillId="16" borderId="61" xfId="0" applyNumberFormat="1" applyFont="1" applyFill="1" applyBorder="1" applyAlignment="1" applyProtection="1">
      <alignment horizontal="center" vertical="center" wrapText="1"/>
    </xf>
    <xf numFmtId="4" fontId="44" fillId="16" borderId="57" xfId="0" applyNumberFormat="1" applyFont="1" applyFill="1" applyBorder="1" applyAlignment="1" applyProtection="1">
      <alignment horizontal="center" vertical="center" wrapText="1"/>
    </xf>
    <xf numFmtId="4" fontId="72" fillId="16" borderId="1" xfId="0" applyNumberFormat="1" applyFont="1" applyFill="1" applyBorder="1" applyAlignment="1" applyProtection="1">
      <alignment horizontal="center" vertical="center" wrapText="1"/>
    </xf>
    <xf numFmtId="4" fontId="72" fillId="16" borderId="59" xfId="0" applyNumberFormat="1" applyFont="1" applyFill="1" applyBorder="1" applyAlignment="1" applyProtection="1">
      <alignment horizontal="center" vertical="center" wrapText="1"/>
    </xf>
    <xf numFmtId="4" fontId="72" fillId="16" borderId="61" xfId="0" applyNumberFormat="1" applyFont="1" applyFill="1" applyBorder="1" applyAlignment="1" applyProtection="1">
      <alignment horizontal="center" vertical="center" wrapText="1"/>
    </xf>
    <xf numFmtId="4"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4" fontId="72" fillId="14" borderId="1" xfId="0" applyNumberFormat="1" applyFont="1" applyFill="1" applyBorder="1" applyAlignment="1" applyProtection="1">
      <alignment horizontal="center" vertical="center" wrapText="1"/>
    </xf>
    <xf numFmtId="4"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4"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51" t="s">
        <v>34</v>
      </c>
      <c r="C2" s="252"/>
      <c r="D2" s="34" t="s">
        <v>38</v>
      </c>
      <c r="E2" s="35" t="s">
        <v>23</v>
      </c>
    </row>
    <row r="3" spans="1:23" ht="24.75" customHeight="1" x14ac:dyDescent="0.2">
      <c r="B3" s="245" t="s">
        <v>35</v>
      </c>
      <c r="C3" s="246"/>
      <c r="D3" s="45">
        <f>SUM(M11:M13)</f>
        <v>0</v>
      </c>
      <c r="E3" s="36">
        <f>SUM(N11:N13)</f>
        <v>0</v>
      </c>
    </row>
    <row r="4" spans="1:23" ht="24.75" customHeight="1" x14ac:dyDescent="0.2">
      <c r="B4" s="247" t="s">
        <v>36</v>
      </c>
      <c r="C4" s="248"/>
      <c r="D4" s="46">
        <f>SUM(O11:O13)</f>
        <v>0</v>
      </c>
      <c r="E4" s="37">
        <f>SUM(P11:P13)</f>
        <v>0</v>
      </c>
    </row>
    <row r="5" spans="1:23" ht="24.75" customHeight="1" x14ac:dyDescent="0.2">
      <c r="B5" s="249" t="s">
        <v>37</v>
      </c>
      <c r="C5" s="250"/>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3" t="s">
        <v>15</v>
      </c>
      <c r="C8" s="233"/>
      <c r="D8" s="27">
        <v>835</v>
      </c>
      <c r="E8" s="5"/>
      <c r="F8" s="5"/>
      <c r="G8" s="5"/>
      <c r="H8" s="5"/>
      <c r="I8" s="5"/>
      <c r="J8" s="5"/>
      <c r="K8" s="5"/>
      <c r="L8" s="6"/>
      <c r="M8" s="5"/>
      <c r="N8" s="5"/>
      <c r="O8" s="5"/>
      <c r="P8" s="5"/>
      <c r="Q8" s="6"/>
      <c r="R8" s="6"/>
    </row>
    <row r="9" spans="1:23" s="7" customFormat="1" ht="20.25" customHeight="1" x14ac:dyDescent="0.2">
      <c r="A9" s="8"/>
      <c r="B9" s="234" t="s">
        <v>41</v>
      </c>
      <c r="C9" s="235"/>
      <c r="D9" s="235"/>
      <c r="E9" s="236" t="s">
        <v>39</v>
      </c>
      <c r="F9" s="236" t="s">
        <v>40</v>
      </c>
      <c r="G9" s="229" t="s">
        <v>46</v>
      </c>
      <c r="H9" s="231" t="s">
        <v>13</v>
      </c>
      <c r="I9" s="267" t="s">
        <v>13</v>
      </c>
      <c r="J9" s="269" t="s">
        <v>0</v>
      </c>
    </row>
    <row r="10" spans="1:23" s="13" customFormat="1" ht="60" customHeight="1" thickBot="1" x14ac:dyDescent="0.25">
      <c r="A10" s="25"/>
      <c r="B10" s="238" t="s">
        <v>42</v>
      </c>
      <c r="C10" s="239"/>
      <c r="D10" s="28" t="s">
        <v>43</v>
      </c>
      <c r="E10" s="237"/>
      <c r="F10" s="237"/>
      <c r="G10" s="230"/>
      <c r="H10" s="232"/>
      <c r="I10" s="268"/>
      <c r="J10" s="270"/>
      <c r="K10" s="26"/>
      <c r="L10" s="24"/>
      <c r="S10" s="21"/>
    </row>
    <row r="11" spans="1:23" s="18" customFormat="1" x14ac:dyDescent="0.2">
      <c r="A11" s="16"/>
      <c r="B11" s="42" t="s">
        <v>51</v>
      </c>
      <c r="C11" s="31">
        <f>IFERROR(VLOOKUP(B11,vstupy!$B$2:$C$13,2,FALSE),0)</f>
        <v>0</v>
      </c>
      <c r="D11" s="253">
        <v>0</v>
      </c>
      <c r="E11" s="255">
        <v>0</v>
      </c>
      <c r="F11" s="255">
        <v>0</v>
      </c>
      <c r="G11" s="253">
        <v>0</v>
      </c>
      <c r="H11" s="257" t="s">
        <v>50</v>
      </c>
      <c r="I11" s="259">
        <f>VLOOKUP(H11,vstupy!$B$17:$C$27,2,FALSE)</f>
        <v>0</v>
      </c>
      <c r="J11" s="261">
        <f>IF(D11=0,SUM(C11:C13),D11)</f>
        <v>0</v>
      </c>
      <c r="K11" s="263">
        <f>IF(I11&gt;0.9,($D$8/160)*(J11/60)*I11,($D$8/160)*(J11/60)*1)</f>
        <v>0</v>
      </c>
      <c r="L11" s="266">
        <f>K11*G11</f>
        <v>0</v>
      </c>
      <c r="M11" s="240">
        <f>IF(I11&gt;0.9,E11*I11,E11*1)</f>
        <v>0</v>
      </c>
      <c r="N11" s="243">
        <f>M11*G11</f>
        <v>0</v>
      </c>
      <c r="O11" s="240">
        <f>IF(I11&gt;0.9,I11*F11,F11*1)</f>
        <v>0</v>
      </c>
      <c r="P11" s="243">
        <f>O11*G11</f>
        <v>0</v>
      </c>
      <c r="Q11" s="244">
        <f>M11+O11+K11</f>
        <v>0</v>
      </c>
      <c r="R11" s="243">
        <f>L11+N11+P11</f>
        <v>0</v>
      </c>
      <c r="S11" s="17"/>
      <c r="W11" s="19"/>
    </row>
    <row r="12" spans="1:23" s="18" customFormat="1" x14ac:dyDescent="0.2">
      <c r="B12" s="42" t="s">
        <v>51</v>
      </c>
      <c r="C12" s="31">
        <f>IFERROR(VLOOKUP(B12,vstupy!$B$2:$C$12,2,FALSE),0)</f>
        <v>0</v>
      </c>
      <c r="D12" s="253"/>
      <c r="E12" s="255"/>
      <c r="F12" s="255"/>
      <c r="G12" s="253"/>
      <c r="H12" s="257"/>
      <c r="I12" s="259"/>
      <c r="J12" s="261"/>
      <c r="K12" s="264"/>
      <c r="L12" s="266"/>
      <c r="M12" s="241"/>
      <c r="N12" s="243"/>
      <c r="O12" s="241"/>
      <c r="P12" s="243"/>
      <c r="Q12" s="244"/>
      <c r="R12" s="243"/>
    </row>
    <row r="13" spans="1:23" s="18" customFormat="1" ht="13.5" thickBot="1" x14ac:dyDescent="0.25">
      <c r="B13" s="43" t="s">
        <v>51</v>
      </c>
      <c r="C13" s="32">
        <f>IFERROR(VLOOKUP(B13,vstupy!$B$2:$C$12,2,FALSE),0)</f>
        <v>0</v>
      </c>
      <c r="D13" s="254"/>
      <c r="E13" s="256"/>
      <c r="F13" s="256"/>
      <c r="G13" s="254"/>
      <c r="H13" s="258"/>
      <c r="I13" s="260"/>
      <c r="J13" s="262"/>
      <c r="K13" s="265"/>
      <c r="L13" s="266"/>
      <c r="M13" s="242"/>
      <c r="N13" s="243"/>
      <c r="O13" s="242"/>
      <c r="P13" s="243"/>
      <c r="Q13" s="244"/>
      <c r="R13" s="243"/>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pageSetUpPr fitToPage="1"/>
  </sheetPr>
  <dimension ref="A1:CE176"/>
  <sheetViews>
    <sheetView showGridLines="0" zoomScale="70" zoomScaleNormal="70" workbookViewId="0">
      <pane xSplit="2" ySplit="9" topLeftCell="C10" activePane="bottomRight" state="frozen"/>
      <selection pane="topRight" activeCell="C1" sqref="C1"/>
      <selection pane="bottomLeft" activeCell="A8" sqref="A8"/>
      <selection pane="bottomRight" activeCell="CG31" sqref="CG31"/>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0.1406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hidden="1" customWidth="1"/>
    <col min="84" max="16384" width="9.140625" style="4"/>
  </cols>
  <sheetData>
    <row r="1" spans="1:82" ht="8.25" customHeight="1" x14ac:dyDescent="0.2"/>
    <row r="2" spans="1:82" ht="48" customHeight="1" x14ac:dyDescent="0.2">
      <c r="C2" s="354" t="s">
        <v>213</v>
      </c>
      <c r="D2" s="354"/>
      <c r="E2" s="354"/>
      <c r="F2" s="354"/>
      <c r="G2" s="354"/>
      <c r="H2" s="354"/>
      <c r="I2" s="96"/>
    </row>
    <row r="3" spans="1:82" ht="16.5" customHeight="1" x14ac:dyDescent="0.2">
      <c r="C3" s="228"/>
      <c r="D3" s="228"/>
      <c r="E3" s="228"/>
      <c r="F3" s="228"/>
      <c r="G3" s="228"/>
      <c r="H3" s="228"/>
      <c r="I3" s="96"/>
    </row>
    <row r="4" spans="1:82" ht="20.25" x14ac:dyDescent="0.3">
      <c r="B4" s="93"/>
      <c r="C4" s="93" t="s">
        <v>112</v>
      </c>
      <c r="H4" s="96"/>
      <c r="I4" s="96"/>
      <c r="L4" s="161"/>
      <c r="BL4" s="164"/>
    </row>
    <row r="5" spans="1:82" ht="15" x14ac:dyDescent="0.2">
      <c r="C5" s="4" t="s">
        <v>196</v>
      </c>
      <c r="H5" s="96"/>
      <c r="I5" s="96"/>
      <c r="M5" s="120"/>
      <c r="N5" s="4"/>
      <c r="O5" s="4"/>
      <c r="S5" s="4"/>
      <c r="T5" s="4"/>
      <c r="BL5" s="164"/>
    </row>
    <row r="6" spans="1:82" s="7" customFormat="1" ht="12.75" customHeight="1" thickBot="1" x14ac:dyDescent="0.25">
      <c r="A6" s="8"/>
      <c r="B6" s="233"/>
      <c r="C6" s="233"/>
      <c r="D6" s="125"/>
      <c r="E6" s="78"/>
      <c r="F6" s="95"/>
      <c r="G6" s="119"/>
      <c r="H6" s="78"/>
      <c r="I6" s="78"/>
      <c r="J6" s="156"/>
      <c r="K6" s="139"/>
      <c r="L6" s="156"/>
      <c r="M6" s="119"/>
      <c r="N6" s="78"/>
      <c r="O6" s="78"/>
      <c r="P6" s="5"/>
      <c r="Q6" s="5"/>
      <c r="R6" s="5"/>
      <c r="S6" s="78"/>
      <c r="T6" s="27"/>
      <c r="U6" s="5"/>
      <c r="V6" s="5"/>
      <c r="W6" s="165"/>
      <c r="X6" s="165"/>
      <c r="Y6" s="165"/>
      <c r="Z6" s="165"/>
      <c r="AA6" s="165"/>
      <c r="AB6" s="166"/>
      <c r="AC6" s="166"/>
      <c r="AD6" s="165"/>
      <c r="AE6" s="165"/>
      <c r="AF6" s="165"/>
      <c r="AG6" s="165"/>
      <c r="AH6" s="165"/>
      <c r="AI6" s="165"/>
      <c r="AJ6" s="166"/>
      <c r="AK6" s="166"/>
      <c r="AL6" s="165"/>
      <c r="AM6" s="165"/>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8"/>
      <c r="BM6" s="167"/>
      <c r="BN6" s="167"/>
      <c r="BO6" s="167"/>
      <c r="BP6" s="167"/>
      <c r="BQ6" s="167"/>
      <c r="BR6" s="167"/>
      <c r="BS6" s="167"/>
      <c r="BT6" s="167"/>
      <c r="BU6" s="167"/>
      <c r="BV6" s="167"/>
      <c r="BW6" s="167"/>
      <c r="BX6" s="167"/>
      <c r="BY6" s="167"/>
      <c r="BZ6" s="167"/>
      <c r="CA6" s="167"/>
      <c r="CB6" s="167"/>
      <c r="CC6" s="167"/>
      <c r="CD6" s="167"/>
    </row>
    <row r="7" spans="1:82" s="7" customFormat="1" ht="15.75" customHeight="1" thickBot="1" x14ac:dyDescent="0.25">
      <c r="A7" s="8"/>
      <c r="B7" s="103"/>
      <c r="C7" s="320" t="s">
        <v>187</v>
      </c>
      <c r="D7" s="320"/>
      <c r="E7" s="321"/>
      <c r="F7" s="321"/>
      <c r="G7" s="138">
        <v>1531.8</v>
      </c>
      <c r="H7" s="104"/>
      <c r="I7" s="104"/>
      <c r="J7" s="157"/>
      <c r="K7" s="104"/>
      <c r="L7" s="157"/>
      <c r="M7" s="13"/>
      <c r="N7" s="318" t="s">
        <v>155</v>
      </c>
      <c r="O7" s="318"/>
      <c r="P7" s="318"/>
      <c r="Q7" s="318"/>
      <c r="R7" s="318"/>
      <c r="S7" s="318"/>
      <c r="T7" s="318"/>
      <c r="U7" s="318"/>
      <c r="V7" s="318"/>
      <c r="W7" s="165"/>
      <c r="X7" s="305"/>
      <c r="Y7" s="305"/>
      <c r="Z7" s="305"/>
      <c r="AA7" s="305"/>
      <c r="AB7" s="166"/>
      <c r="AC7" s="166"/>
      <c r="AD7" s="165"/>
      <c r="AE7" s="165"/>
      <c r="AF7" s="301" t="s">
        <v>85</v>
      </c>
      <c r="AG7" s="302"/>
      <c r="AH7" s="302"/>
      <c r="AI7" s="302"/>
      <c r="AJ7" s="302"/>
      <c r="AK7" s="302"/>
      <c r="AL7" s="302"/>
      <c r="AM7" s="303"/>
      <c r="AN7" s="293" t="s">
        <v>197</v>
      </c>
      <c r="AO7" s="294"/>
      <c r="AP7" s="294"/>
      <c r="AQ7" s="294"/>
      <c r="AR7" s="294"/>
      <c r="AS7" s="294"/>
      <c r="AT7" s="294"/>
      <c r="AU7" s="295"/>
      <c r="AV7" s="275" t="s">
        <v>86</v>
      </c>
      <c r="AW7" s="276"/>
      <c r="AX7" s="276"/>
      <c r="AY7" s="276"/>
      <c r="AZ7" s="276"/>
      <c r="BA7" s="276"/>
      <c r="BB7" s="276"/>
      <c r="BC7" s="277"/>
      <c r="BD7" s="275" t="s">
        <v>198</v>
      </c>
      <c r="BE7" s="276"/>
      <c r="BF7" s="276"/>
      <c r="BG7" s="276"/>
      <c r="BH7" s="276"/>
      <c r="BI7" s="276"/>
      <c r="BJ7" s="276"/>
      <c r="BK7" s="277"/>
      <c r="BL7" s="105"/>
      <c r="BM7" s="275" t="s">
        <v>130</v>
      </c>
      <c r="BN7" s="276"/>
      <c r="BO7" s="276"/>
      <c r="BP7" s="276"/>
      <c r="BQ7" s="276"/>
      <c r="BR7" s="276"/>
      <c r="BS7" s="276"/>
      <c r="BT7" s="277"/>
      <c r="BU7" s="275" t="s">
        <v>131</v>
      </c>
      <c r="BV7" s="276"/>
      <c r="BW7" s="276"/>
      <c r="BX7" s="276"/>
      <c r="BY7" s="276"/>
      <c r="BZ7" s="276"/>
      <c r="CA7" s="276"/>
      <c r="CB7" s="277"/>
      <c r="CC7" s="165"/>
      <c r="CD7" s="167"/>
    </row>
    <row r="8" spans="1:82" s="7" customFormat="1" ht="72.75" customHeight="1" x14ac:dyDescent="0.2">
      <c r="A8" s="8"/>
      <c r="B8" s="350" t="s">
        <v>97</v>
      </c>
      <c r="C8" s="322" t="s">
        <v>175</v>
      </c>
      <c r="D8" s="322" t="s">
        <v>158</v>
      </c>
      <c r="E8" s="322" t="s">
        <v>140</v>
      </c>
      <c r="F8" s="322" t="s">
        <v>141</v>
      </c>
      <c r="G8" s="322" t="s">
        <v>159</v>
      </c>
      <c r="H8" s="322" t="s">
        <v>102</v>
      </c>
      <c r="I8" s="322" t="s">
        <v>194</v>
      </c>
      <c r="J8" s="158" t="s">
        <v>129</v>
      </c>
      <c r="K8" s="322" t="s">
        <v>195</v>
      </c>
      <c r="L8" s="158" t="s">
        <v>176</v>
      </c>
      <c r="M8" s="322" t="s">
        <v>203</v>
      </c>
      <c r="N8" s="322" t="s">
        <v>139</v>
      </c>
      <c r="O8" s="322"/>
      <c r="P8" s="326" t="s">
        <v>188</v>
      </c>
      <c r="Q8" s="326"/>
      <c r="R8" s="216"/>
      <c r="S8" s="326" t="s">
        <v>212</v>
      </c>
      <c r="T8" s="326"/>
      <c r="U8" s="326"/>
      <c r="V8" s="326"/>
      <c r="W8" s="351" t="s">
        <v>206</v>
      </c>
      <c r="X8" s="349" t="s">
        <v>204</v>
      </c>
      <c r="Y8" s="348"/>
      <c r="Z8" s="347" t="s">
        <v>205</v>
      </c>
      <c r="AA8" s="348"/>
      <c r="AB8" s="280" t="s">
        <v>111</v>
      </c>
      <c r="AC8" s="279"/>
      <c r="AD8" s="353" t="s">
        <v>110</v>
      </c>
      <c r="AE8" s="284"/>
      <c r="AF8" s="278" t="s">
        <v>204</v>
      </c>
      <c r="AG8" s="279"/>
      <c r="AH8" s="279" t="s">
        <v>205</v>
      </c>
      <c r="AI8" s="279"/>
      <c r="AJ8" s="280" t="s">
        <v>138</v>
      </c>
      <c r="AK8" s="279"/>
      <c r="AL8" s="283" t="s">
        <v>137</v>
      </c>
      <c r="AM8" s="292"/>
      <c r="AN8" s="340" t="s">
        <v>204</v>
      </c>
      <c r="AO8" s="341"/>
      <c r="AP8" s="341" t="s">
        <v>205</v>
      </c>
      <c r="AQ8" s="341"/>
      <c r="AR8" s="342" t="s">
        <v>138</v>
      </c>
      <c r="AS8" s="342"/>
      <c r="AT8" s="299" t="s">
        <v>137</v>
      </c>
      <c r="AU8" s="300"/>
      <c r="AV8" s="278" t="s">
        <v>204</v>
      </c>
      <c r="AW8" s="279"/>
      <c r="AX8" s="279" t="s">
        <v>205</v>
      </c>
      <c r="AY8" s="279"/>
      <c r="AZ8" s="280" t="s">
        <v>138</v>
      </c>
      <c r="BA8" s="279"/>
      <c r="BB8" s="283" t="s">
        <v>137</v>
      </c>
      <c r="BC8" s="292"/>
      <c r="BD8" s="278" t="s">
        <v>204</v>
      </c>
      <c r="BE8" s="279"/>
      <c r="BF8" s="279" t="s">
        <v>205</v>
      </c>
      <c r="BG8" s="279"/>
      <c r="BH8" s="280" t="s">
        <v>138</v>
      </c>
      <c r="BI8" s="279"/>
      <c r="BJ8" s="283" t="s">
        <v>137</v>
      </c>
      <c r="BK8" s="292"/>
      <c r="BL8" s="307" t="s">
        <v>136</v>
      </c>
      <c r="BM8" s="278" t="s">
        <v>204</v>
      </c>
      <c r="BN8" s="279"/>
      <c r="BO8" s="279" t="s">
        <v>205</v>
      </c>
      <c r="BP8" s="279"/>
      <c r="BQ8" s="280" t="s">
        <v>138</v>
      </c>
      <c r="BR8" s="279"/>
      <c r="BS8" s="283" t="s">
        <v>137</v>
      </c>
      <c r="BT8" s="284"/>
      <c r="BU8" s="278" t="s">
        <v>204</v>
      </c>
      <c r="BV8" s="279"/>
      <c r="BW8" s="279" t="s">
        <v>205</v>
      </c>
      <c r="BX8" s="279"/>
      <c r="BY8" s="280" t="s">
        <v>138</v>
      </c>
      <c r="BZ8" s="279"/>
      <c r="CA8" s="283" t="s">
        <v>137</v>
      </c>
      <c r="CB8" s="284"/>
      <c r="CC8" s="278" t="s">
        <v>132</v>
      </c>
      <c r="CD8" s="311"/>
    </row>
    <row r="9" spans="1:82" s="13" customFormat="1" ht="79.900000000000006" customHeight="1" thickBot="1" x14ac:dyDescent="0.25">
      <c r="A9" s="25"/>
      <c r="B9" s="350"/>
      <c r="C9" s="322"/>
      <c r="D9" s="322"/>
      <c r="E9" s="322"/>
      <c r="F9" s="322"/>
      <c r="G9" s="322"/>
      <c r="H9" s="322"/>
      <c r="I9" s="322"/>
      <c r="J9" s="159" t="s">
        <v>185</v>
      </c>
      <c r="K9" s="322"/>
      <c r="L9" s="159" t="s">
        <v>185</v>
      </c>
      <c r="M9" s="322"/>
      <c r="N9" s="215" t="s">
        <v>189</v>
      </c>
      <c r="O9" s="215" t="s">
        <v>190</v>
      </c>
      <c r="P9" s="154" t="s">
        <v>103</v>
      </c>
      <c r="Q9" s="154" t="s">
        <v>13</v>
      </c>
      <c r="R9" s="154" t="s">
        <v>13</v>
      </c>
      <c r="S9" s="216" t="s">
        <v>191</v>
      </c>
      <c r="T9" s="326" t="s">
        <v>192</v>
      </c>
      <c r="U9" s="326"/>
      <c r="V9" s="216" t="s">
        <v>13</v>
      </c>
      <c r="W9" s="352"/>
      <c r="X9" s="169" t="s">
        <v>44</v>
      </c>
      <c r="Y9" s="170" t="s">
        <v>45</v>
      </c>
      <c r="Z9" s="171" t="s">
        <v>44</v>
      </c>
      <c r="AA9" s="170" t="s">
        <v>45</v>
      </c>
      <c r="AB9" s="171" t="s">
        <v>44</v>
      </c>
      <c r="AC9" s="170" t="s">
        <v>45</v>
      </c>
      <c r="AD9" s="172" t="s">
        <v>44</v>
      </c>
      <c r="AE9" s="173" t="s">
        <v>45</v>
      </c>
      <c r="AF9" s="169" t="s">
        <v>44</v>
      </c>
      <c r="AG9" s="170" t="s">
        <v>45</v>
      </c>
      <c r="AH9" s="171" t="s">
        <v>44</v>
      </c>
      <c r="AI9" s="170" t="s">
        <v>45</v>
      </c>
      <c r="AJ9" s="171" t="s">
        <v>44</v>
      </c>
      <c r="AK9" s="170" t="s">
        <v>45</v>
      </c>
      <c r="AL9" s="172" t="s">
        <v>44</v>
      </c>
      <c r="AM9" s="174" t="s">
        <v>45</v>
      </c>
      <c r="AN9" s="169" t="s">
        <v>44</v>
      </c>
      <c r="AO9" s="170" t="s">
        <v>45</v>
      </c>
      <c r="AP9" s="171" t="s">
        <v>44</v>
      </c>
      <c r="AQ9" s="170" t="s">
        <v>45</v>
      </c>
      <c r="AR9" s="171" t="s">
        <v>44</v>
      </c>
      <c r="AS9" s="170" t="s">
        <v>45</v>
      </c>
      <c r="AT9" s="172" t="s">
        <v>44</v>
      </c>
      <c r="AU9" s="173" t="s">
        <v>45</v>
      </c>
      <c r="AV9" s="175" t="s">
        <v>44</v>
      </c>
      <c r="AW9" s="176" t="s">
        <v>167</v>
      </c>
      <c r="AX9" s="176" t="s">
        <v>44</v>
      </c>
      <c r="AY9" s="177" t="s">
        <v>45</v>
      </c>
      <c r="AZ9" s="176" t="s">
        <v>44</v>
      </c>
      <c r="BA9" s="177" t="s">
        <v>45</v>
      </c>
      <c r="BB9" s="178" t="s">
        <v>44</v>
      </c>
      <c r="BC9" s="179" t="s">
        <v>45</v>
      </c>
      <c r="BD9" s="180" t="s">
        <v>44</v>
      </c>
      <c r="BE9" s="181" t="s">
        <v>167</v>
      </c>
      <c r="BF9" s="182" t="s">
        <v>44</v>
      </c>
      <c r="BG9" s="181" t="s">
        <v>45</v>
      </c>
      <c r="BH9" s="182" t="s">
        <v>44</v>
      </c>
      <c r="BI9" s="181" t="s">
        <v>45</v>
      </c>
      <c r="BJ9" s="183" t="s">
        <v>44</v>
      </c>
      <c r="BK9" s="184" t="s">
        <v>45</v>
      </c>
      <c r="BL9" s="308"/>
      <c r="BM9" s="185" t="s">
        <v>44</v>
      </c>
      <c r="BN9" s="177" t="s">
        <v>45</v>
      </c>
      <c r="BO9" s="176" t="s">
        <v>44</v>
      </c>
      <c r="BP9" s="177" t="s">
        <v>45</v>
      </c>
      <c r="BQ9" s="176" t="s">
        <v>44</v>
      </c>
      <c r="BR9" s="177" t="s">
        <v>45</v>
      </c>
      <c r="BS9" s="178" t="s">
        <v>44</v>
      </c>
      <c r="BT9" s="186" t="s">
        <v>45</v>
      </c>
      <c r="BU9" s="185" t="s">
        <v>44</v>
      </c>
      <c r="BV9" s="177" t="s">
        <v>45</v>
      </c>
      <c r="BW9" s="176" t="s">
        <v>44</v>
      </c>
      <c r="BX9" s="177" t="s">
        <v>45</v>
      </c>
      <c r="BY9" s="176" t="s">
        <v>44</v>
      </c>
      <c r="BZ9" s="177" t="s">
        <v>45</v>
      </c>
      <c r="CA9" s="178" t="s">
        <v>44</v>
      </c>
      <c r="CB9" s="186" t="s">
        <v>45</v>
      </c>
      <c r="CC9" s="187" t="s">
        <v>133</v>
      </c>
      <c r="CD9" s="188" t="s">
        <v>132</v>
      </c>
    </row>
    <row r="10" spans="1:82" s="18" customFormat="1" ht="12.6" customHeight="1" x14ac:dyDescent="0.2">
      <c r="A10" s="16"/>
      <c r="B10" s="346">
        <v>1</v>
      </c>
      <c r="C10" s="329" t="s">
        <v>214</v>
      </c>
      <c r="D10" s="314" t="s">
        <v>215</v>
      </c>
      <c r="E10" s="314" t="s">
        <v>216</v>
      </c>
      <c r="F10" s="314" t="s">
        <v>182</v>
      </c>
      <c r="G10" s="327">
        <v>44774</v>
      </c>
      <c r="H10" s="314" t="s">
        <v>217</v>
      </c>
      <c r="I10" s="323">
        <v>2516</v>
      </c>
      <c r="J10" s="330">
        <f t="shared" ref="J10" si="0">IF(I10="N",0,I10)</f>
        <v>2516</v>
      </c>
      <c r="K10" s="324" t="s">
        <v>218</v>
      </c>
      <c r="L10" s="316">
        <f t="shared" ref="L10:L13" si="1">IF(K10="N",0,K10)</f>
        <v>0</v>
      </c>
      <c r="M10" s="314" t="s">
        <v>219</v>
      </c>
      <c r="N10" s="319"/>
      <c r="O10" s="331"/>
      <c r="P10" s="328">
        <v>5</v>
      </c>
      <c r="Q10" s="315" t="s">
        <v>12</v>
      </c>
      <c r="R10" s="313">
        <f>VLOOKUP(Q10,vstupy!$B$17:$C$27,2,FALSE)</f>
        <v>0.25</v>
      </c>
      <c r="S10" s="319">
        <v>30</v>
      </c>
      <c r="T10" s="153" t="s">
        <v>51</v>
      </c>
      <c r="U10" s="218">
        <f>IFERROR(VLOOKUP(T10,vstupy!$B$2:$C$13,2,FALSE),0)</f>
        <v>0</v>
      </c>
      <c r="V10" s="315" t="s">
        <v>12</v>
      </c>
      <c r="W10" s="334">
        <f>VLOOKUP(V10,vstupy!$B$17:$C$27,2,FALSE)</f>
        <v>0.25</v>
      </c>
      <c r="X10" s="332">
        <f>IFERROR(IF(J10=0,"N",N10/I10),0)</f>
        <v>0</v>
      </c>
      <c r="Y10" s="309">
        <f>N10</f>
        <v>0</v>
      </c>
      <c r="Z10" s="309">
        <f>IFERROR(IF(J10=0,"N",O10/I10),0)</f>
        <v>0</v>
      </c>
      <c r="AA10" s="309">
        <f>O10</f>
        <v>0</v>
      </c>
      <c r="AB10" s="309">
        <f>P10*R10</f>
        <v>1.25</v>
      </c>
      <c r="AC10" s="309">
        <f t="shared" ref="AC10" si="2">IFERROR(AB10*J10,0)</f>
        <v>3145</v>
      </c>
      <c r="AD10" s="309">
        <f>IF(S10&gt;0,IF(W10&gt;0,($G$7/160)*(S10/60)*W10,0),IF(W10&gt;0,($G$7/160)*((U10+U11+U12)/60)*W10,0))</f>
        <v>1.1967187500000001</v>
      </c>
      <c r="AE10" s="344">
        <f t="shared" ref="AE10" si="3">IFERROR(AD10*J10,0)</f>
        <v>3010.944375</v>
      </c>
      <c r="AF10" s="337">
        <f t="shared" ref="AF10:AM10" si="4">IF($M10="In (zvyšuje náklady)",X10,0)</f>
        <v>0</v>
      </c>
      <c r="AG10" s="290">
        <f t="shared" si="4"/>
        <v>0</v>
      </c>
      <c r="AH10" s="290">
        <f t="shared" si="4"/>
        <v>0</v>
      </c>
      <c r="AI10" s="290">
        <f t="shared" si="4"/>
        <v>0</v>
      </c>
      <c r="AJ10" s="290">
        <f t="shared" si="4"/>
        <v>1.25</v>
      </c>
      <c r="AK10" s="290">
        <f t="shared" si="4"/>
        <v>3145</v>
      </c>
      <c r="AL10" s="290">
        <f t="shared" si="4"/>
        <v>1.1967187500000001</v>
      </c>
      <c r="AM10" s="291">
        <f t="shared" si="4"/>
        <v>3010.944375</v>
      </c>
      <c r="AN10" s="285">
        <f>IF($M10="In (zvyšuje náklady)",0,X10)</f>
        <v>0</v>
      </c>
      <c r="AO10" s="298">
        <f t="shared" ref="AO10:AT10" si="5">IF($M10="In (zvyšuje náklady)",0,Y10)</f>
        <v>0</v>
      </c>
      <c r="AP10" s="298">
        <f t="shared" si="5"/>
        <v>0</v>
      </c>
      <c r="AQ10" s="298">
        <f t="shared" si="5"/>
        <v>0</v>
      </c>
      <c r="AR10" s="298">
        <f t="shared" si="5"/>
        <v>0</v>
      </c>
      <c r="AS10" s="298">
        <f t="shared" si="5"/>
        <v>0</v>
      </c>
      <c r="AT10" s="298">
        <f t="shared" si="5"/>
        <v>0</v>
      </c>
      <c r="AU10" s="296">
        <f>IF($M10="In (zvyšuje náklady)",0,AE10)</f>
        <v>0</v>
      </c>
      <c r="AV10" s="337">
        <f>IF($L10&gt;0,AF10,0)</f>
        <v>0</v>
      </c>
      <c r="AW10" s="290">
        <f>IF($L10&gt;0,$L10*AV10,0)</f>
        <v>0</v>
      </c>
      <c r="AX10" s="290">
        <f>IF($L10&gt;0,AH10,0)</f>
        <v>0</v>
      </c>
      <c r="AY10" s="290">
        <f>IF($L10&gt;0,$L10*AX10,0)</f>
        <v>0</v>
      </c>
      <c r="AZ10" s="290">
        <f>IF($L10&gt;0,AJ10,0)</f>
        <v>0</v>
      </c>
      <c r="BA10" s="290">
        <f>IF($L10&gt;0,$L10*AZ10,0)</f>
        <v>0</v>
      </c>
      <c r="BB10" s="290">
        <f>IF($L10&gt;0,AL10,0)</f>
        <v>0</v>
      </c>
      <c r="BC10" s="291">
        <f>IF($L10&gt;0,$L10*BB10,0)</f>
        <v>0</v>
      </c>
      <c r="BD10" s="337">
        <f>IF($L10&gt;0,AN10,0)</f>
        <v>0</v>
      </c>
      <c r="BE10" s="339">
        <f>IF($L10&gt;0,$L10*BD10,0)</f>
        <v>0</v>
      </c>
      <c r="BF10" s="290">
        <f>IF($L10&gt;0,AP10,0)</f>
        <v>0</v>
      </c>
      <c r="BG10" s="339">
        <f>IF($L10&gt;0,$L10*BF10,0)</f>
        <v>0</v>
      </c>
      <c r="BH10" s="290">
        <f>IF($L10&gt;0,AR10,0)</f>
        <v>0</v>
      </c>
      <c r="BI10" s="290">
        <f>IF($L10&gt;0,$L10*BH10,0)</f>
        <v>0</v>
      </c>
      <c r="BJ10" s="290">
        <f>IF($L10&gt;0,AT10,0)</f>
        <v>0</v>
      </c>
      <c r="BK10" s="291">
        <f>IF($L10&gt;0,$L10*BJ10,0)</f>
        <v>0</v>
      </c>
      <c r="BL10" s="306">
        <f>IF(F10=vstupy!F$6,"1",0)</f>
        <v>0</v>
      </c>
      <c r="BM10" s="337">
        <f>IF($BL10="1",AF10,0)</f>
        <v>0</v>
      </c>
      <c r="BN10" s="290">
        <f t="shared" ref="BN10:BT10" si="6">IF($BL10="1",AG10,0)</f>
        <v>0</v>
      </c>
      <c r="BO10" s="290">
        <f t="shared" si="6"/>
        <v>0</v>
      </c>
      <c r="BP10" s="290">
        <f t="shared" si="6"/>
        <v>0</v>
      </c>
      <c r="BQ10" s="290">
        <f t="shared" si="6"/>
        <v>0</v>
      </c>
      <c r="BR10" s="290">
        <f t="shared" si="6"/>
        <v>0</v>
      </c>
      <c r="BS10" s="290">
        <f t="shared" si="6"/>
        <v>0</v>
      </c>
      <c r="BT10" s="291">
        <f t="shared" si="6"/>
        <v>0</v>
      </c>
      <c r="BU10" s="337">
        <f>IF($BL10="1",AN10,0)</f>
        <v>0</v>
      </c>
      <c r="BV10" s="285">
        <f t="shared" ref="BV10:CB10" si="7">IF($BL10="1",AO10,0)</f>
        <v>0</v>
      </c>
      <c r="BW10" s="285">
        <f t="shared" si="7"/>
        <v>0</v>
      </c>
      <c r="BX10" s="285">
        <f t="shared" si="7"/>
        <v>0</v>
      </c>
      <c r="BY10" s="285">
        <f t="shared" si="7"/>
        <v>0</v>
      </c>
      <c r="BZ10" s="285">
        <f t="shared" si="7"/>
        <v>0</v>
      </c>
      <c r="CA10" s="285">
        <f t="shared" si="7"/>
        <v>0</v>
      </c>
      <c r="CB10" s="286">
        <f t="shared" si="7"/>
        <v>0</v>
      </c>
      <c r="CC10" s="336">
        <f>IFERROR(IF($X10="N/A",Z10+AB10+AD10,X10+Z10+AB10+AD10),0)</f>
        <v>2.4467187500000001</v>
      </c>
      <c r="CD10" s="312">
        <f>Y10+AA10+AC10+AE10</f>
        <v>6155.944375</v>
      </c>
    </row>
    <row r="11" spans="1:82" s="18" customFormat="1" ht="12.6" customHeight="1" x14ac:dyDescent="0.2">
      <c r="B11" s="346"/>
      <c r="C11" s="329"/>
      <c r="D11" s="314"/>
      <c r="E11" s="314"/>
      <c r="F11" s="314"/>
      <c r="G11" s="327"/>
      <c r="H11" s="314"/>
      <c r="I11" s="323"/>
      <c r="J11" s="330"/>
      <c r="K11" s="324"/>
      <c r="L11" s="316"/>
      <c r="M11" s="314"/>
      <c r="N11" s="319"/>
      <c r="O11" s="331"/>
      <c r="P11" s="328"/>
      <c r="Q11" s="315"/>
      <c r="R11" s="313"/>
      <c r="S11" s="319"/>
      <c r="T11" s="153" t="s">
        <v>51</v>
      </c>
      <c r="U11" s="218">
        <f>IFERROR(VLOOKUP(T11,vstupy!$B$2:$C$12,2,FALSE),0)</f>
        <v>0</v>
      </c>
      <c r="V11" s="315"/>
      <c r="W11" s="335"/>
      <c r="X11" s="332"/>
      <c r="Y11" s="310"/>
      <c r="Z11" s="310"/>
      <c r="AA11" s="310"/>
      <c r="AB11" s="310"/>
      <c r="AC11" s="310"/>
      <c r="AD11" s="310"/>
      <c r="AE11" s="345"/>
      <c r="AF11" s="282"/>
      <c r="AG11" s="281"/>
      <c r="AH11" s="281"/>
      <c r="AI11" s="281"/>
      <c r="AJ11" s="281"/>
      <c r="AK11" s="281"/>
      <c r="AL11" s="281"/>
      <c r="AM11" s="287"/>
      <c r="AN11" s="271"/>
      <c r="AO11" s="271"/>
      <c r="AP11" s="271"/>
      <c r="AQ11" s="271"/>
      <c r="AR11" s="271"/>
      <c r="AS11" s="271"/>
      <c r="AT11" s="271"/>
      <c r="AU11" s="297"/>
      <c r="AV11" s="282"/>
      <c r="AW11" s="281"/>
      <c r="AX11" s="281"/>
      <c r="AY11" s="281"/>
      <c r="AZ11" s="281"/>
      <c r="BA11" s="281"/>
      <c r="BB11" s="281"/>
      <c r="BC11" s="287"/>
      <c r="BD11" s="282"/>
      <c r="BE11" s="338"/>
      <c r="BF11" s="281"/>
      <c r="BG11" s="338"/>
      <c r="BH11" s="281"/>
      <c r="BI11" s="281"/>
      <c r="BJ11" s="281"/>
      <c r="BK11" s="287"/>
      <c r="BL11" s="306"/>
      <c r="BM11" s="282"/>
      <c r="BN11" s="281"/>
      <c r="BO11" s="281"/>
      <c r="BP11" s="281"/>
      <c r="BQ11" s="281"/>
      <c r="BR11" s="281"/>
      <c r="BS11" s="281"/>
      <c r="BT11" s="287"/>
      <c r="BU11" s="282"/>
      <c r="BV11" s="271"/>
      <c r="BW11" s="271"/>
      <c r="BX11" s="271"/>
      <c r="BY11" s="271"/>
      <c r="BZ11" s="271"/>
      <c r="CA11" s="271"/>
      <c r="CB11" s="272"/>
      <c r="CC11" s="282"/>
      <c r="CD11" s="287"/>
    </row>
    <row r="12" spans="1:82" s="18" customFormat="1" ht="12.6" customHeight="1" x14ac:dyDescent="0.2">
      <c r="B12" s="346"/>
      <c r="C12" s="329"/>
      <c r="D12" s="314"/>
      <c r="E12" s="314"/>
      <c r="F12" s="314"/>
      <c r="G12" s="327"/>
      <c r="H12" s="314"/>
      <c r="I12" s="323"/>
      <c r="J12" s="330"/>
      <c r="K12" s="324"/>
      <c r="L12" s="316"/>
      <c r="M12" s="314"/>
      <c r="N12" s="319"/>
      <c r="O12" s="331"/>
      <c r="P12" s="328"/>
      <c r="Q12" s="315"/>
      <c r="R12" s="313"/>
      <c r="S12" s="319"/>
      <c r="T12" s="153" t="s">
        <v>51</v>
      </c>
      <c r="U12" s="218">
        <f>IFERROR(VLOOKUP(T12,vstupy!$B$2:$C$12,2,FALSE),0)</f>
        <v>0</v>
      </c>
      <c r="V12" s="315"/>
      <c r="W12" s="335"/>
      <c r="X12" s="333"/>
      <c r="Y12" s="310"/>
      <c r="Z12" s="310"/>
      <c r="AA12" s="310"/>
      <c r="AB12" s="310"/>
      <c r="AC12" s="310"/>
      <c r="AD12" s="310"/>
      <c r="AE12" s="345"/>
      <c r="AF12" s="282"/>
      <c r="AG12" s="281"/>
      <c r="AH12" s="281"/>
      <c r="AI12" s="281"/>
      <c r="AJ12" s="281"/>
      <c r="AK12" s="281"/>
      <c r="AL12" s="281"/>
      <c r="AM12" s="287"/>
      <c r="AN12" s="271"/>
      <c r="AO12" s="271"/>
      <c r="AP12" s="271"/>
      <c r="AQ12" s="271"/>
      <c r="AR12" s="271"/>
      <c r="AS12" s="271"/>
      <c r="AT12" s="271"/>
      <c r="AU12" s="297"/>
      <c r="AV12" s="282"/>
      <c r="AW12" s="281"/>
      <c r="AX12" s="281"/>
      <c r="AY12" s="281"/>
      <c r="AZ12" s="281"/>
      <c r="BA12" s="281"/>
      <c r="BB12" s="281"/>
      <c r="BC12" s="287"/>
      <c r="BD12" s="282"/>
      <c r="BE12" s="338"/>
      <c r="BF12" s="281"/>
      <c r="BG12" s="338"/>
      <c r="BH12" s="281"/>
      <c r="BI12" s="281"/>
      <c r="BJ12" s="281"/>
      <c r="BK12" s="287"/>
      <c r="BL12" s="306"/>
      <c r="BM12" s="282"/>
      <c r="BN12" s="281"/>
      <c r="BO12" s="281"/>
      <c r="BP12" s="281"/>
      <c r="BQ12" s="281"/>
      <c r="BR12" s="281"/>
      <c r="BS12" s="281"/>
      <c r="BT12" s="287"/>
      <c r="BU12" s="282"/>
      <c r="BV12" s="271"/>
      <c r="BW12" s="271"/>
      <c r="BX12" s="271"/>
      <c r="BY12" s="271"/>
      <c r="BZ12" s="271"/>
      <c r="CA12" s="271"/>
      <c r="CB12" s="272"/>
      <c r="CC12" s="282"/>
      <c r="CD12" s="287"/>
    </row>
    <row r="13" spans="1:82" s="20" customFormat="1" ht="12.6" customHeight="1" x14ac:dyDescent="0.2">
      <c r="B13" s="346">
        <v>2</v>
      </c>
      <c r="C13" s="329" t="s">
        <v>220</v>
      </c>
      <c r="D13" s="314" t="s">
        <v>215</v>
      </c>
      <c r="E13" s="314" t="s">
        <v>221</v>
      </c>
      <c r="F13" s="314" t="s">
        <v>182</v>
      </c>
      <c r="G13" s="327">
        <v>45292</v>
      </c>
      <c r="H13" s="314" t="s">
        <v>222</v>
      </c>
      <c r="I13" s="324">
        <v>73</v>
      </c>
      <c r="J13" s="330">
        <f t="shared" ref="J13" si="8">IF(I13="N",0,I13)</f>
        <v>73</v>
      </c>
      <c r="K13" s="324" t="s">
        <v>218</v>
      </c>
      <c r="L13" s="316">
        <f t="shared" si="1"/>
        <v>0</v>
      </c>
      <c r="M13" s="314" t="s">
        <v>223</v>
      </c>
      <c r="N13" s="319"/>
      <c r="O13" s="319"/>
      <c r="P13" s="328">
        <v>302</v>
      </c>
      <c r="Q13" s="315" t="s">
        <v>3</v>
      </c>
      <c r="R13" s="313">
        <f>VLOOKUP(Q13,vstupy!$B$17:$C$27,2,FALSE)</f>
        <v>1</v>
      </c>
      <c r="S13" s="319">
        <v>1200</v>
      </c>
      <c r="T13" s="153" t="s">
        <v>51</v>
      </c>
      <c r="U13" s="218">
        <f>IFERROR(VLOOKUP(T13,vstupy!$B$2:$C$12,2,FALSE),0)</f>
        <v>0</v>
      </c>
      <c r="V13" s="315" t="s">
        <v>3</v>
      </c>
      <c r="W13" s="334">
        <f>VLOOKUP(V13,vstupy!$B$17:$C$27,2,FALSE)</f>
        <v>1</v>
      </c>
      <c r="X13" s="332">
        <f t="shared" ref="X13" si="9">IFERROR(IF(J13=0,"N",N13/I13),0)</f>
        <v>0</v>
      </c>
      <c r="Y13" s="309">
        <f t="shared" ref="Y13:Y25" si="10">N13</f>
        <v>0</v>
      </c>
      <c r="Z13" s="309">
        <f t="shared" ref="Z13" si="11">IFERROR(IF(J13=0,"N",O13/I13),0)</f>
        <v>0</v>
      </c>
      <c r="AA13" s="309">
        <f t="shared" ref="AA13" si="12">O13</f>
        <v>0</v>
      </c>
      <c r="AB13" s="309">
        <f t="shared" ref="AB13" si="13">P13*R13</f>
        <v>302</v>
      </c>
      <c r="AC13" s="309">
        <f t="shared" ref="AC13" si="14">IFERROR(AB13*J13,0)</f>
        <v>22046</v>
      </c>
      <c r="AD13" s="343">
        <f>IF(S13&gt;0,IF(W13&gt;0,($G$7/160)*(S13/60)*W13,0),IF(W13&gt;0,($G$7/160)*((U13+U14+U15)/60)*W13,0))</f>
        <v>191.47500000000002</v>
      </c>
      <c r="AE13" s="344">
        <f t="shared" ref="AE13:AE76" si="15">IFERROR(AD13*J13,0)</f>
        <v>13977.675000000001</v>
      </c>
      <c r="AF13" s="282">
        <f>IF($M13="In (zvyšuje náklady)",X13,0)</f>
        <v>0</v>
      </c>
      <c r="AG13" s="281">
        <f t="shared" ref="AG13:AM13" si="16">IF($M13="In (zvyšuje náklady)",Y13,0)</f>
        <v>0</v>
      </c>
      <c r="AH13" s="281">
        <f t="shared" si="16"/>
        <v>0</v>
      </c>
      <c r="AI13" s="281">
        <f t="shared" si="16"/>
        <v>0</v>
      </c>
      <c r="AJ13" s="281">
        <f t="shared" si="16"/>
        <v>0</v>
      </c>
      <c r="AK13" s="281">
        <f t="shared" si="16"/>
        <v>0</v>
      </c>
      <c r="AL13" s="281">
        <f t="shared" si="16"/>
        <v>0</v>
      </c>
      <c r="AM13" s="287">
        <f t="shared" si="16"/>
        <v>0</v>
      </c>
      <c r="AN13" s="298">
        <f t="shared" ref="AN13" si="17">IF($M13="In (zvyšuje náklady)",0,X13)</f>
        <v>0</v>
      </c>
      <c r="AO13" s="298">
        <f t="shared" ref="AO13" si="18">IF($M13="In (zvyšuje náklady)",0,Y13)</f>
        <v>0</v>
      </c>
      <c r="AP13" s="298">
        <f t="shared" ref="AP13" si="19">IF($M13="In (zvyšuje náklady)",0,Z13)</f>
        <v>0</v>
      </c>
      <c r="AQ13" s="298">
        <f t="shared" ref="AQ13" si="20">IF($M13="In (zvyšuje náklady)",0,AA13)</f>
        <v>0</v>
      </c>
      <c r="AR13" s="298">
        <f t="shared" ref="AR13" si="21">IF($M13="In (zvyšuje náklady)",0,AB13)</f>
        <v>302</v>
      </c>
      <c r="AS13" s="298">
        <f t="shared" ref="AS13" si="22">IF($M13="In (zvyšuje náklady)",0,AC13)</f>
        <v>22046</v>
      </c>
      <c r="AT13" s="298">
        <f t="shared" ref="AT13" si="23">IF($M13="In (zvyšuje náklady)",0,AD13)</f>
        <v>191.47500000000002</v>
      </c>
      <c r="AU13" s="296">
        <f t="shared" ref="AU13" si="24">IF($M13="In (zvyšuje náklady)",0,AE13)</f>
        <v>13977.675000000001</v>
      </c>
      <c r="AV13" s="282">
        <f t="shared" ref="AV13:BB13" si="25">IF($L13&gt;0,AF13,0)</f>
        <v>0</v>
      </c>
      <c r="AW13" s="281">
        <f>IF($L13&gt;0,$L13*AV13,0)</f>
        <v>0</v>
      </c>
      <c r="AX13" s="281">
        <f t="shared" si="25"/>
        <v>0</v>
      </c>
      <c r="AY13" s="281">
        <f t="shared" ref="AY13" si="26">IF($L13&gt;0,$L13*AX13,0)</f>
        <v>0</v>
      </c>
      <c r="AZ13" s="281">
        <f t="shared" si="25"/>
        <v>0</v>
      </c>
      <c r="BA13" s="281">
        <f t="shared" ref="BA13" si="27">IF($L13&gt;0,$L13*AZ13,0)</f>
        <v>0</v>
      </c>
      <c r="BB13" s="281">
        <f t="shared" si="25"/>
        <v>0</v>
      </c>
      <c r="BC13" s="287">
        <f t="shared" ref="BC13" si="28">IF($L13&gt;0,$L13*BB13,0)</f>
        <v>0</v>
      </c>
      <c r="BD13" s="282">
        <f t="shared" ref="BD13" si="29">IF($L13&gt;0,AN13,0)</f>
        <v>0</v>
      </c>
      <c r="BE13" s="338">
        <f t="shared" ref="BE13" si="30">IF($L13&gt;0,$L13*BD13,0)</f>
        <v>0</v>
      </c>
      <c r="BF13" s="281">
        <f t="shared" ref="BF13" si="31">IF($L13&gt;0,AP13,0)</f>
        <v>0</v>
      </c>
      <c r="BG13" s="338">
        <f t="shared" ref="BG13" si="32">IF($L13&gt;0,$L13*BF13,0)</f>
        <v>0</v>
      </c>
      <c r="BH13" s="281">
        <f t="shared" ref="BH13" si="33">IF($L13&gt;0,AR13,0)</f>
        <v>0</v>
      </c>
      <c r="BI13" s="281">
        <f t="shared" ref="BI13" si="34">IF($L13&gt;0,$L13*BH13,0)</f>
        <v>0</v>
      </c>
      <c r="BJ13" s="281">
        <f t="shared" ref="BJ13" si="35">IF($L13&gt;0,AT13,0)</f>
        <v>0</v>
      </c>
      <c r="BK13" s="287">
        <f t="shared" ref="BK13" si="36">IF($L13&gt;0,$L13*BJ13,0)</f>
        <v>0</v>
      </c>
      <c r="BL13" s="306">
        <f>IF(F13=vstupy!F$6,"1",0)</f>
        <v>0</v>
      </c>
      <c r="BM13" s="282">
        <f t="shared" ref="BM13" si="37">IF($BL13="1",AF13,0)</f>
        <v>0</v>
      </c>
      <c r="BN13" s="281">
        <f t="shared" ref="BN13" si="38">IF($BL13="1",AG13,0)</f>
        <v>0</v>
      </c>
      <c r="BO13" s="281">
        <f t="shared" ref="BO13" si="39">IF($BL13="1",AH13,0)</f>
        <v>0</v>
      </c>
      <c r="BP13" s="281">
        <f t="shared" ref="BP13" si="40">IF($BL13="1",AI13,0)</f>
        <v>0</v>
      </c>
      <c r="BQ13" s="281">
        <f t="shared" ref="BQ13" si="41">IF($BL13="1",AJ13,0)</f>
        <v>0</v>
      </c>
      <c r="BR13" s="281">
        <f t="shared" ref="BR13" si="42">IF($BL13="1",AK13,0)</f>
        <v>0</v>
      </c>
      <c r="BS13" s="281">
        <f t="shared" ref="BS13" si="43">IF($BL13="1",AL13,0)</f>
        <v>0</v>
      </c>
      <c r="BT13" s="287">
        <f t="shared" ref="BT13" si="44">IF($BL13="1",AM13,0)</f>
        <v>0</v>
      </c>
      <c r="BU13" s="282">
        <f t="shared" ref="BU13" si="45">IF($BL13="1",AN13,0)</f>
        <v>0</v>
      </c>
      <c r="BV13" s="271">
        <f t="shared" ref="BV13" si="46">IF($BL13="1",AO13,0)</f>
        <v>0</v>
      </c>
      <c r="BW13" s="271">
        <f t="shared" ref="BW13" si="47">IF($BL13="1",AP13,0)</f>
        <v>0</v>
      </c>
      <c r="BX13" s="271">
        <f t="shared" ref="BX13" si="48">IF($BL13="1",AQ13,0)</f>
        <v>0</v>
      </c>
      <c r="BY13" s="271">
        <f t="shared" ref="BY13" si="49">IF($BL13="1",AR13,0)</f>
        <v>0</v>
      </c>
      <c r="BZ13" s="271">
        <f t="shared" ref="BZ13" si="50">IF($BL13="1",AS13,0)</f>
        <v>0</v>
      </c>
      <c r="CA13" s="271">
        <f t="shared" ref="CA13" si="51">IF($BL13="1",AT13,0)</f>
        <v>0</v>
      </c>
      <c r="CB13" s="272">
        <f t="shared" ref="CB13" si="52">IF($BL13="1",AU13,0)</f>
        <v>0</v>
      </c>
      <c r="CC13" s="282">
        <f>IFERROR(IF($X13="N/A",Z13+AB13+AD13,X13+Z13+AB13+AD13),0)</f>
        <v>493.47500000000002</v>
      </c>
      <c r="CD13" s="287">
        <f>Y13+AA13+AC13+AE13</f>
        <v>36023.675000000003</v>
      </c>
    </row>
    <row r="14" spans="1:82" s="20" customFormat="1" ht="12.6" customHeight="1" x14ac:dyDescent="0.2">
      <c r="B14" s="346"/>
      <c r="C14" s="329"/>
      <c r="D14" s="314"/>
      <c r="E14" s="314"/>
      <c r="F14" s="314"/>
      <c r="G14" s="327"/>
      <c r="H14" s="314"/>
      <c r="I14" s="324"/>
      <c r="J14" s="330"/>
      <c r="K14" s="324"/>
      <c r="L14" s="316"/>
      <c r="M14" s="314"/>
      <c r="N14" s="319"/>
      <c r="O14" s="319"/>
      <c r="P14" s="328"/>
      <c r="Q14" s="315"/>
      <c r="R14" s="313"/>
      <c r="S14" s="319"/>
      <c r="T14" s="153" t="s">
        <v>51</v>
      </c>
      <c r="U14" s="218">
        <f>IFERROR(VLOOKUP(T14,vstupy!$B$2:$C$12,2,FALSE),0)</f>
        <v>0</v>
      </c>
      <c r="V14" s="315"/>
      <c r="W14" s="335"/>
      <c r="X14" s="332"/>
      <c r="Y14" s="310"/>
      <c r="Z14" s="310"/>
      <c r="AA14" s="310"/>
      <c r="AB14" s="310"/>
      <c r="AC14" s="310"/>
      <c r="AD14" s="310"/>
      <c r="AE14" s="345"/>
      <c r="AF14" s="282"/>
      <c r="AG14" s="281"/>
      <c r="AH14" s="281"/>
      <c r="AI14" s="281"/>
      <c r="AJ14" s="281"/>
      <c r="AK14" s="281"/>
      <c r="AL14" s="281"/>
      <c r="AM14" s="287"/>
      <c r="AN14" s="271"/>
      <c r="AO14" s="271"/>
      <c r="AP14" s="271"/>
      <c r="AQ14" s="271"/>
      <c r="AR14" s="271"/>
      <c r="AS14" s="271"/>
      <c r="AT14" s="271"/>
      <c r="AU14" s="297"/>
      <c r="AV14" s="282"/>
      <c r="AW14" s="281"/>
      <c r="AX14" s="281"/>
      <c r="AY14" s="281"/>
      <c r="AZ14" s="281"/>
      <c r="BA14" s="281"/>
      <c r="BB14" s="281"/>
      <c r="BC14" s="287"/>
      <c r="BD14" s="282"/>
      <c r="BE14" s="338"/>
      <c r="BF14" s="281"/>
      <c r="BG14" s="338"/>
      <c r="BH14" s="281"/>
      <c r="BI14" s="281"/>
      <c r="BJ14" s="281"/>
      <c r="BK14" s="287"/>
      <c r="BL14" s="306"/>
      <c r="BM14" s="282"/>
      <c r="BN14" s="281"/>
      <c r="BO14" s="281"/>
      <c r="BP14" s="281"/>
      <c r="BQ14" s="281"/>
      <c r="BR14" s="281"/>
      <c r="BS14" s="281"/>
      <c r="BT14" s="287"/>
      <c r="BU14" s="282"/>
      <c r="BV14" s="271"/>
      <c r="BW14" s="271"/>
      <c r="BX14" s="271"/>
      <c r="BY14" s="271"/>
      <c r="BZ14" s="271"/>
      <c r="CA14" s="271"/>
      <c r="CB14" s="272"/>
      <c r="CC14" s="282"/>
      <c r="CD14" s="287"/>
    </row>
    <row r="15" spans="1:82" s="20" customFormat="1" ht="12.6" customHeight="1" x14ac:dyDescent="0.2">
      <c r="B15" s="346"/>
      <c r="C15" s="329"/>
      <c r="D15" s="314"/>
      <c r="E15" s="314"/>
      <c r="F15" s="314"/>
      <c r="G15" s="327"/>
      <c r="H15" s="314"/>
      <c r="I15" s="324"/>
      <c r="J15" s="330"/>
      <c r="K15" s="324"/>
      <c r="L15" s="316"/>
      <c r="M15" s="314"/>
      <c r="N15" s="319"/>
      <c r="O15" s="319"/>
      <c r="P15" s="328"/>
      <c r="Q15" s="315"/>
      <c r="R15" s="313"/>
      <c r="S15" s="319"/>
      <c r="T15" s="153" t="s">
        <v>51</v>
      </c>
      <c r="U15" s="218">
        <f>IFERROR(VLOOKUP(T15,vstupy!$B$2:$C$12,2,FALSE),0)</f>
        <v>0</v>
      </c>
      <c r="V15" s="315"/>
      <c r="W15" s="335"/>
      <c r="X15" s="333"/>
      <c r="Y15" s="310"/>
      <c r="Z15" s="310"/>
      <c r="AA15" s="310"/>
      <c r="AB15" s="310"/>
      <c r="AC15" s="310"/>
      <c r="AD15" s="310"/>
      <c r="AE15" s="345"/>
      <c r="AF15" s="282"/>
      <c r="AG15" s="281"/>
      <c r="AH15" s="281"/>
      <c r="AI15" s="281"/>
      <c r="AJ15" s="281"/>
      <c r="AK15" s="281"/>
      <c r="AL15" s="281"/>
      <c r="AM15" s="287"/>
      <c r="AN15" s="271"/>
      <c r="AO15" s="271"/>
      <c r="AP15" s="271"/>
      <c r="AQ15" s="271"/>
      <c r="AR15" s="271"/>
      <c r="AS15" s="271"/>
      <c r="AT15" s="271"/>
      <c r="AU15" s="297"/>
      <c r="AV15" s="282"/>
      <c r="AW15" s="281"/>
      <c r="AX15" s="281"/>
      <c r="AY15" s="281"/>
      <c r="AZ15" s="281"/>
      <c r="BA15" s="281"/>
      <c r="BB15" s="281"/>
      <c r="BC15" s="287"/>
      <c r="BD15" s="282"/>
      <c r="BE15" s="338"/>
      <c r="BF15" s="281"/>
      <c r="BG15" s="338"/>
      <c r="BH15" s="281"/>
      <c r="BI15" s="281"/>
      <c r="BJ15" s="281"/>
      <c r="BK15" s="287"/>
      <c r="BL15" s="306"/>
      <c r="BM15" s="282"/>
      <c r="BN15" s="281"/>
      <c r="BO15" s="281"/>
      <c r="BP15" s="281"/>
      <c r="BQ15" s="281"/>
      <c r="BR15" s="281"/>
      <c r="BS15" s="281"/>
      <c r="BT15" s="287"/>
      <c r="BU15" s="282"/>
      <c r="BV15" s="271"/>
      <c r="BW15" s="271"/>
      <c r="BX15" s="271"/>
      <c r="BY15" s="271"/>
      <c r="BZ15" s="271"/>
      <c r="CA15" s="271"/>
      <c r="CB15" s="272"/>
      <c r="CC15" s="282"/>
      <c r="CD15" s="287"/>
    </row>
    <row r="16" spans="1:82" s="20" customFormat="1" ht="12.6" customHeight="1" x14ac:dyDescent="0.2">
      <c r="B16" s="346">
        <v>3</v>
      </c>
      <c r="C16" s="329" t="s">
        <v>224</v>
      </c>
      <c r="D16" s="314" t="s">
        <v>215</v>
      </c>
      <c r="E16" s="314" t="s">
        <v>225</v>
      </c>
      <c r="F16" s="314" t="s">
        <v>182</v>
      </c>
      <c r="G16" s="327">
        <v>44774</v>
      </c>
      <c r="H16" s="314" t="s">
        <v>222</v>
      </c>
      <c r="I16" s="314">
        <v>10</v>
      </c>
      <c r="J16" s="316">
        <f t="shared" ref="J16" si="53">IF(I16="N",0,I16)</f>
        <v>10</v>
      </c>
      <c r="K16" s="314" t="s">
        <v>218</v>
      </c>
      <c r="L16" s="316">
        <f t="shared" ref="L16" si="54">IF(K16="N",0,K16)</f>
        <v>0</v>
      </c>
      <c r="M16" s="314" t="s">
        <v>223</v>
      </c>
      <c r="N16" s="319"/>
      <c r="O16" s="319"/>
      <c r="P16" s="317">
        <v>6960</v>
      </c>
      <c r="Q16" s="315" t="s">
        <v>3</v>
      </c>
      <c r="R16" s="313">
        <f>VLOOKUP(Q16,vstupy!$B$17:$C$27,2,FALSE)</f>
        <v>1</v>
      </c>
      <c r="S16" s="319"/>
      <c r="T16" s="153" t="s">
        <v>51</v>
      </c>
      <c r="U16" s="218">
        <f>IFERROR(VLOOKUP(T16,vstupy!$B$2:$C$12,2,FALSE),0)</f>
        <v>0</v>
      </c>
      <c r="V16" s="315" t="s">
        <v>50</v>
      </c>
      <c r="W16" s="334">
        <f>VLOOKUP(V16,vstupy!$B$17:$C$27,2,FALSE)</f>
        <v>0</v>
      </c>
      <c r="X16" s="332">
        <f t="shared" ref="X16" si="55">IFERROR(IF(J16=0,"N",N16/I16),0)</f>
        <v>0</v>
      </c>
      <c r="Y16" s="309">
        <f t="shared" si="10"/>
        <v>0</v>
      </c>
      <c r="Z16" s="309">
        <f t="shared" ref="Z16" si="56">IFERROR(IF(J16=0,"N",O16/I16),0)</f>
        <v>0</v>
      </c>
      <c r="AA16" s="309">
        <f t="shared" ref="AA16" si="57">O16</f>
        <v>0</v>
      </c>
      <c r="AB16" s="309">
        <f t="shared" ref="AB16" si="58">P16*R16</f>
        <v>6960</v>
      </c>
      <c r="AC16" s="309">
        <f t="shared" ref="AC16:AC79" si="59">IFERROR(AB16*J16,0)</f>
        <v>69600</v>
      </c>
      <c r="AD16" s="343">
        <f t="shared" ref="AD16" si="60">IF(S16&gt;0,IF(W16&gt;0,($G$7/160)*(S16/60)*W16,0),IF(W16&gt;0,($G$7/160)*((U16+U17+U18)/60)*W16,0))</f>
        <v>0</v>
      </c>
      <c r="AE16" s="344">
        <f t="shared" si="15"/>
        <v>0</v>
      </c>
      <c r="AF16" s="282">
        <f>IF($M16="In (zvyšuje náklady)",X16,0)</f>
        <v>0</v>
      </c>
      <c r="AG16" s="281">
        <f t="shared" ref="AG16:AM16" si="61">IF($M16="In (zvyšuje náklady)",Y16,0)</f>
        <v>0</v>
      </c>
      <c r="AH16" s="281">
        <f t="shared" si="61"/>
        <v>0</v>
      </c>
      <c r="AI16" s="281">
        <f t="shared" si="61"/>
        <v>0</v>
      </c>
      <c r="AJ16" s="281">
        <f t="shared" si="61"/>
        <v>0</v>
      </c>
      <c r="AK16" s="281">
        <f t="shared" si="61"/>
        <v>0</v>
      </c>
      <c r="AL16" s="281">
        <f t="shared" si="61"/>
        <v>0</v>
      </c>
      <c r="AM16" s="287">
        <f t="shared" si="61"/>
        <v>0</v>
      </c>
      <c r="AN16" s="298">
        <f t="shared" ref="AN16" si="62">IF($M16="In (zvyšuje náklady)",0,X16)</f>
        <v>0</v>
      </c>
      <c r="AO16" s="298">
        <f t="shared" ref="AO16" si="63">IF($M16="In (zvyšuje náklady)",0,Y16)</f>
        <v>0</v>
      </c>
      <c r="AP16" s="298">
        <f t="shared" ref="AP16" si="64">IF($M16="In (zvyšuje náklady)",0,Z16)</f>
        <v>0</v>
      </c>
      <c r="AQ16" s="298">
        <f t="shared" ref="AQ16" si="65">IF($M16="In (zvyšuje náklady)",0,AA16)</f>
        <v>0</v>
      </c>
      <c r="AR16" s="298">
        <f t="shared" ref="AR16" si="66">IF($M16="In (zvyšuje náklady)",0,AB16)</f>
        <v>6960</v>
      </c>
      <c r="AS16" s="298">
        <f t="shared" ref="AS16" si="67">IF($M16="In (zvyšuje náklady)",0,AC16)</f>
        <v>69600</v>
      </c>
      <c r="AT16" s="298">
        <f t="shared" ref="AT16" si="68">IF($M16="In (zvyšuje náklady)",0,AD16)</f>
        <v>0</v>
      </c>
      <c r="AU16" s="296">
        <f t="shared" ref="AU16" si="69">IF($M16="In (zvyšuje náklady)",0,AE16)</f>
        <v>0</v>
      </c>
      <c r="AV16" s="282">
        <f t="shared" ref="AV16:BB16" si="70">IF($L16&gt;0,AF16,0)</f>
        <v>0</v>
      </c>
      <c r="AW16" s="281">
        <f t="shared" ref="AW16:AY16" si="71">IF($L16&gt;0,$L16*AV16,0)</f>
        <v>0</v>
      </c>
      <c r="AX16" s="281">
        <f t="shared" si="70"/>
        <v>0</v>
      </c>
      <c r="AY16" s="281">
        <f t="shared" si="71"/>
        <v>0</v>
      </c>
      <c r="AZ16" s="281">
        <f t="shared" si="70"/>
        <v>0</v>
      </c>
      <c r="BA16" s="281">
        <f t="shared" ref="BA16" si="72">IF($L16&gt;0,$L16*AZ16,0)</f>
        <v>0</v>
      </c>
      <c r="BB16" s="281">
        <f t="shared" si="70"/>
        <v>0</v>
      </c>
      <c r="BC16" s="287">
        <f t="shared" ref="BC16" si="73">IF($L16&gt;0,$L16*BB16,0)</f>
        <v>0</v>
      </c>
      <c r="BD16" s="282">
        <f t="shared" ref="BD16" si="74">IF($L16&gt;0,AN16,0)</f>
        <v>0</v>
      </c>
      <c r="BE16" s="281">
        <f t="shared" ref="BE16" si="75">IF($L16&gt;0,$L16*BD16,0)</f>
        <v>0</v>
      </c>
      <c r="BF16" s="281">
        <f t="shared" ref="BF16" si="76">IF($L16&gt;0,AP16,0)</f>
        <v>0</v>
      </c>
      <c r="BG16" s="281">
        <f t="shared" ref="BG16" si="77">IF($L16&gt;0,$L16*BF16,0)</f>
        <v>0</v>
      </c>
      <c r="BH16" s="281">
        <f t="shared" ref="BH16" si="78">IF($L16&gt;0,AR16,0)</f>
        <v>0</v>
      </c>
      <c r="BI16" s="281">
        <f t="shared" ref="BI16" si="79">IF($L16&gt;0,$L16*BH16,0)</f>
        <v>0</v>
      </c>
      <c r="BJ16" s="281">
        <f t="shared" ref="BJ16" si="80">IF($L16&gt;0,AT16,0)</f>
        <v>0</v>
      </c>
      <c r="BK16" s="287">
        <f t="shared" ref="BK16" si="81">IF($L16&gt;0,$L16*BJ16,0)</f>
        <v>0</v>
      </c>
      <c r="BL16" s="306">
        <f>IF(F16=vstupy!F$6,"1",0)</f>
        <v>0</v>
      </c>
      <c r="BM16" s="282">
        <f t="shared" ref="BM16" si="82">IF($BL16="1",AF16,0)</f>
        <v>0</v>
      </c>
      <c r="BN16" s="281">
        <f t="shared" ref="BN16" si="83">IF($BL16="1",AG16,0)</f>
        <v>0</v>
      </c>
      <c r="BO16" s="281">
        <f t="shared" ref="BO16" si="84">IF($BL16="1",AH16,0)</f>
        <v>0</v>
      </c>
      <c r="BP16" s="281">
        <f t="shared" ref="BP16" si="85">IF($BL16="1",AI16,0)</f>
        <v>0</v>
      </c>
      <c r="BQ16" s="281">
        <f t="shared" ref="BQ16" si="86">IF($BL16="1",AJ16,0)</f>
        <v>0</v>
      </c>
      <c r="BR16" s="281">
        <f t="shared" ref="BR16" si="87">IF($BL16="1",AK16,0)</f>
        <v>0</v>
      </c>
      <c r="BS16" s="281">
        <f t="shared" ref="BS16" si="88">IF($BL16="1",AL16,0)</f>
        <v>0</v>
      </c>
      <c r="BT16" s="287">
        <f t="shared" ref="BT16" si="89">IF($BL16="1",AM16,0)</f>
        <v>0</v>
      </c>
      <c r="BU16" s="282">
        <f t="shared" ref="BU16" si="90">IF($BL16="1",AN16,0)</f>
        <v>0</v>
      </c>
      <c r="BV16" s="271">
        <f t="shared" ref="BV16" si="91">IF($BL16="1",AO16,0)</f>
        <v>0</v>
      </c>
      <c r="BW16" s="271">
        <f t="shared" ref="BW16" si="92">IF($BL16="1",AP16,0)</f>
        <v>0</v>
      </c>
      <c r="BX16" s="271">
        <f t="shared" ref="BX16" si="93">IF($BL16="1",AQ16,0)</f>
        <v>0</v>
      </c>
      <c r="BY16" s="271">
        <f t="shared" ref="BY16" si="94">IF($BL16="1",AR16,0)</f>
        <v>0</v>
      </c>
      <c r="BZ16" s="271">
        <f t="shared" ref="BZ16" si="95">IF($BL16="1",AS16,0)</f>
        <v>0</v>
      </c>
      <c r="CA16" s="271">
        <f t="shared" ref="CA16" si="96">IF($BL16="1",AT16,0)</f>
        <v>0</v>
      </c>
      <c r="CB16" s="272">
        <f t="shared" ref="CB16" si="97">IF($BL16="1",AU16,0)</f>
        <v>0</v>
      </c>
      <c r="CC16" s="282">
        <f>IFERROR(IF($X16="N/A",Z16+AB16+AD16,X16+Z16+AB16+AD16),0)</f>
        <v>6960</v>
      </c>
      <c r="CD16" s="287">
        <f>Y16+AA16+AC16+AE16</f>
        <v>69600</v>
      </c>
    </row>
    <row r="17" spans="1:82" s="20" customFormat="1" ht="12.6" customHeight="1" x14ac:dyDescent="0.2">
      <c r="B17" s="346"/>
      <c r="C17" s="329"/>
      <c r="D17" s="314"/>
      <c r="E17" s="314"/>
      <c r="F17" s="314"/>
      <c r="G17" s="327"/>
      <c r="H17" s="314"/>
      <c r="I17" s="314"/>
      <c r="J17" s="316"/>
      <c r="K17" s="314"/>
      <c r="L17" s="316"/>
      <c r="M17" s="314"/>
      <c r="N17" s="319"/>
      <c r="O17" s="319"/>
      <c r="P17" s="317"/>
      <c r="Q17" s="315"/>
      <c r="R17" s="313"/>
      <c r="S17" s="319"/>
      <c r="T17" s="153" t="s">
        <v>51</v>
      </c>
      <c r="U17" s="218">
        <f>IFERROR(VLOOKUP(T17,vstupy!$B$2:$C$12,2,FALSE),0)</f>
        <v>0</v>
      </c>
      <c r="V17" s="315"/>
      <c r="W17" s="335"/>
      <c r="X17" s="332"/>
      <c r="Y17" s="310"/>
      <c r="Z17" s="310"/>
      <c r="AA17" s="310"/>
      <c r="AB17" s="310"/>
      <c r="AC17" s="310"/>
      <c r="AD17" s="310"/>
      <c r="AE17" s="345"/>
      <c r="AF17" s="282"/>
      <c r="AG17" s="281"/>
      <c r="AH17" s="281"/>
      <c r="AI17" s="281"/>
      <c r="AJ17" s="281"/>
      <c r="AK17" s="281"/>
      <c r="AL17" s="281"/>
      <c r="AM17" s="287"/>
      <c r="AN17" s="271"/>
      <c r="AO17" s="271"/>
      <c r="AP17" s="271"/>
      <c r="AQ17" s="271"/>
      <c r="AR17" s="271"/>
      <c r="AS17" s="271"/>
      <c r="AT17" s="271"/>
      <c r="AU17" s="297"/>
      <c r="AV17" s="282"/>
      <c r="AW17" s="281"/>
      <c r="AX17" s="281"/>
      <c r="AY17" s="281"/>
      <c r="AZ17" s="281"/>
      <c r="BA17" s="281"/>
      <c r="BB17" s="281"/>
      <c r="BC17" s="287"/>
      <c r="BD17" s="282"/>
      <c r="BE17" s="281"/>
      <c r="BF17" s="281"/>
      <c r="BG17" s="281"/>
      <c r="BH17" s="281"/>
      <c r="BI17" s="281"/>
      <c r="BJ17" s="281"/>
      <c r="BK17" s="287"/>
      <c r="BL17" s="306"/>
      <c r="BM17" s="282"/>
      <c r="BN17" s="281"/>
      <c r="BO17" s="281"/>
      <c r="BP17" s="281"/>
      <c r="BQ17" s="281"/>
      <c r="BR17" s="281"/>
      <c r="BS17" s="281"/>
      <c r="BT17" s="287"/>
      <c r="BU17" s="282"/>
      <c r="BV17" s="271"/>
      <c r="BW17" s="271"/>
      <c r="BX17" s="271"/>
      <c r="BY17" s="271"/>
      <c r="BZ17" s="271"/>
      <c r="CA17" s="271"/>
      <c r="CB17" s="272"/>
      <c r="CC17" s="282"/>
      <c r="CD17" s="287"/>
    </row>
    <row r="18" spans="1:82" s="20" customFormat="1" ht="12.6" customHeight="1" x14ac:dyDescent="0.2">
      <c r="B18" s="346"/>
      <c r="C18" s="329"/>
      <c r="D18" s="314"/>
      <c r="E18" s="314"/>
      <c r="F18" s="314"/>
      <c r="G18" s="327"/>
      <c r="H18" s="314"/>
      <c r="I18" s="314"/>
      <c r="J18" s="316"/>
      <c r="K18" s="314"/>
      <c r="L18" s="316"/>
      <c r="M18" s="314"/>
      <c r="N18" s="319"/>
      <c r="O18" s="319"/>
      <c r="P18" s="317"/>
      <c r="Q18" s="315"/>
      <c r="R18" s="313"/>
      <c r="S18" s="319"/>
      <c r="T18" s="153" t="s">
        <v>51</v>
      </c>
      <c r="U18" s="218">
        <f>IFERROR(VLOOKUP(T18,vstupy!$B$2:$C$12,2,FALSE),0)</f>
        <v>0</v>
      </c>
      <c r="V18" s="315"/>
      <c r="W18" s="335"/>
      <c r="X18" s="333"/>
      <c r="Y18" s="310"/>
      <c r="Z18" s="310"/>
      <c r="AA18" s="310"/>
      <c r="AB18" s="310"/>
      <c r="AC18" s="310"/>
      <c r="AD18" s="310"/>
      <c r="AE18" s="345"/>
      <c r="AF18" s="282"/>
      <c r="AG18" s="281"/>
      <c r="AH18" s="281"/>
      <c r="AI18" s="281"/>
      <c r="AJ18" s="281"/>
      <c r="AK18" s="281"/>
      <c r="AL18" s="281"/>
      <c r="AM18" s="287"/>
      <c r="AN18" s="271"/>
      <c r="AO18" s="271"/>
      <c r="AP18" s="271"/>
      <c r="AQ18" s="271"/>
      <c r="AR18" s="271"/>
      <c r="AS18" s="271"/>
      <c r="AT18" s="271"/>
      <c r="AU18" s="297"/>
      <c r="AV18" s="282"/>
      <c r="AW18" s="281"/>
      <c r="AX18" s="281"/>
      <c r="AY18" s="281"/>
      <c r="AZ18" s="281"/>
      <c r="BA18" s="281"/>
      <c r="BB18" s="281"/>
      <c r="BC18" s="287"/>
      <c r="BD18" s="282"/>
      <c r="BE18" s="281"/>
      <c r="BF18" s="281"/>
      <c r="BG18" s="281"/>
      <c r="BH18" s="281"/>
      <c r="BI18" s="281"/>
      <c r="BJ18" s="281"/>
      <c r="BK18" s="287"/>
      <c r="BL18" s="306"/>
      <c r="BM18" s="282"/>
      <c r="BN18" s="281"/>
      <c r="BO18" s="281"/>
      <c r="BP18" s="281"/>
      <c r="BQ18" s="281"/>
      <c r="BR18" s="281"/>
      <c r="BS18" s="281"/>
      <c r="BT18" s="287"/>
      <c r="BU18" s="282"/>
      <c r="BV18" s="271"/>
      <c r="BW18" s="271"/>
      <c r="BX18" s="271"/>
      <c r="BY18" s="271"/>
      <c r="BZ18" s="271"/>
      <c r="CA18" s="271"/>
      <c r="CB18" s="272"/>
      <c r="CC18" s="282"/>
      <c r="CD18" s="287"/>
    </row>
    <row r="19" spans="1:82" s="20" customFormat="1" ht="12.6" customHeight="1" x14ac:dyDescent="0.2">
      <c r="B19" s="346">
        <v>4</v>
      </c>
      <c r="C19" s="329" t="s">
        <v>226</v>
      </c>
      <c r="D19" s="314" t="s">
        <v>215</v>
      </c>
      <c r="E19" s="314" t="s">
        <v>227</v>
      </c>
      <c r="F19" s="314" t="s">
        <v>182</v>
      </c>
      <c r="G19" s="327">
        <v>44774</v>
      </c>
      <c r="H19" s="314" t="s">
        <v>222</v>
      </c>
      <c r="I19" s="314">
        <v>73</v>
      </c>
      <c r="J19" s="316">
        <f t="shared" ref="J19" si="98">IF(I19="N",0,I19)</f>
        <v>73</v>
      </c>
      <c r="K19" s="314" t="s">
        <v>218</v>
      </c>
      <c r="L19" s="316">
        <f t="shared" ref="L19" si="99">IF(K19="N",0,K19)</f>
        <v>0</v>
      </c>
      <c r="M19" s="314" t="s">
        <v>223</v>
      </c>
      <c r="N19" s="319"/>
      <c r="O19" s="319"/>
      <c r="P19" s="317">
        <v>10</v>
      </c>
      <c r="Q19" s="315" t="s">
        <v>12</v>
      </c>
      <c r="R19" s="313">
        <f>VLOOKUP(Q19,vstupy!$B$17:$C$27,2,FALSE)</f>
        <v>0.25</v>
      </c>
      <c r="S19" s="319"/>
      <c r="T19" s="153" t="s">
        <v>16</v>
      </c>
      <c r="U19" s="218">
        <f>IFERROR(VLOOKUP(T19,vstupy!$B$2:$C$12,2,FALSE),0)</f>
        <v>300</v>
      </c>
      <c r="V19" s="315" t="s">
        <v>12</v>
      </c>
      <c r="W19" s="334">
        <f>VLOOKUP(V19,vstupy!$B$17:$C$27,2,FALSE)</f>
        <v>0.25</v>
      </c>
      <c r="X19" s="332">
        <f t="shared" ref="X19" si="100">IFERROR(IF(J19=0,"N",N19/I19),0)</f>
        <v>0</v>
      </c>
      <c r="Y19" s="309">
        <f>N19</f>
        <v>0</v>
      </c>
      <c r="Z19" s="309">
        <f t="shared" ref="Z19" si="101">IFERROR(IF(J19=0,"N",O19/I19),0)</f>
        <v>0</v>
      </c>
      <c r="AA19" s="309">
        <f t="shared" ref="AA19" si="102">O19</f>
        <v>0</v>
      </c>
      <c r="AB19" s="309">
        <f t="shared" ref="AB19" si="103">P19*R19</f>
        <v>2.5</v>
      </c>
      <c r="AC19" s="309">
        <f t="shared" si="59"/>
        <v>182.5</v>
      </c>
      <c r="AD19" s="343">
        <f t="shared" ref="AD19" si="104">IF(S19&gt;0,IF(W19&gt;0,($G$7/160)*(S19/60)*W19,0),IF(W19&gt;0,($G$7/160)*((U19+U20+U21)/60)*W19,0))</f>
        <v>11.967187500000001</v>
      </c>
      <c r="AE19" s="344">
        <f t="shared" si="15"/>
        <v>873.60468750000007</v>
      </c>
      <c r="AF19" s="282">
        <f>IF($M19="In (zvyšuje náklady)",X19,0)</f>
        <v>0</v>
      </c>
      <c r="AG19" s="281">
        <f t="shared" ref="AG19:AM19" si="105">IF($M19="In (zvyšuje náklady)",Y19,0)</f>
        <v>0</v>
      </c>
      <c r="AH19" s="281">
        <f t="shared" si="105"/>
        <v>0</v>
      </c>
      <c r="AI19" s="281">
        <f t="shared" si="105"/>
        <v>0</v>
      </c>
      <c r="AJ19" s="281">
        <f t="shared" si="105"/>
        <v>0</v>
      </c>
      <c r="AK19" s="281">
        <f t="shared" si="105"/>
        <v>0</v>
      </c>
      <c r="AL19" s="281">
        <f t="shared" si="105"/>
        <v>0</v>
      </c>
      <c r="AM19" s="287">
        <f t="shared" si="105"/>
        <v>0</v>
      </c>
      <c r="AN19" s="298">
        <f t="shared" ref="AN19" si="106">IF($M19="In (zvyšuje náklady)",0,X19)</f>
        <v>0</v>
      </c>
      <c r="AO19" s="298">
        <f t="shared" ref="AO19" si="107">IF($M19="In (zvyšuje náklady)",0,Y19)</f>
        <v>0</v>
      </c>
      <c r="AP19" s="298">
        <f t="shared" ref="AP19" si="108">IF($M19="In (zvyšuje náklady)",0,Z19)</f>
        <v>0</v>
      </c>
      <c r="AQ19" s="298">
        <f t="shared" ref="AQ19" si="109">IF($M19="In (zvyšuje náklady)",0,AA19)</f>
        <v>0</v>
      </c>
      <c r="AR19" s="298">
        <f t="shared" ref="AR19" si="110">IF($M19="In (zvyšuje náklady)",0,AB19)</f>
        <v>2.5</v>
      </c>
      <c r="AS19" s="298">
        <f t="shared" ref="AS19" si="111">IF($M19="In (zvyšuje náklady)",0,AC19)</f>
        <v>182.5</v>
      </c>
      <c r="AT19" s="298">
        <f t="shared" ref="AT19" si="112">IF($M19="In (zvyšuje náklady)",0,AD19)</f>
        <v>11.967187500000001</v>
      </c>
      <c r="AU19" s="296">
        <f t="shared" ref="AU19" si="113">IF($M19="In (zvyšuje náklady)",0,AE19)</f>
        <v>873.60468750000007</v>
      </c>
      <c r="AV19" s="282">
        <f t="shared" ref="AV19:BB19" si="114">IF($L19&gt;0,AF19,0)</f>
        <v>0</v>
      </c>
      <c r="AW19" s="281">
        <f t="shared" ref="AW19:AY19" si="115">IF($L19&gt;0,$L19*AV19,0)</f>
        <v>0</v>
      </c>
      <c r="AX19" s="281">
        <f t="shared" si="114"/>
        <v>0</v>
      </c>
      <c r="AY19" s="281">
        <f t="shared" si="115"/>
        <v>0</v>
      </c>
      <c r="AZ19" s="281">
        <f t="shared" si="114"/>
        <v>0</v>
      </c>
      <c r="BA19" s="281">
        <f t="shared" ref="BA19" si="116">IF($L19&gt;0,$L19*AZ19,0)</f>
        <v>0</v>
      </c>
      <c r="BB19" s="281">
        <f t="shared" si="114"/>
        <v>0</v>
      </c>
      <c r="BC19" s="287">
        <f t="shared" ref="BC19" si="117">IF($L19&gt;0,$L19*BB19,0)</f>
        <v>0</v>
      </c>
      <c r="BD19" s="282">
        <f t="shared" ref="BD19" si="118">IF($L19&gt;0,AN19,0)</f>
        <v>0</v>
      </c>
      <c r="BE19" s="281">
        <f t="shared" ref="BE19" si="119">IF($L19&gt;0,$L19*BD19,0)</f>
        <v>0</v>
      </c>
      <c r="BF19" s="281">
        <f t="shared" ref="BF19" si="120">IF($L19&gt;0,AP19,0)</f>
        <v>0</v>
      </c>
      <c r="BG19" s="281">
        <f t="shared" ref="BG19" si="121">IF($L19&gt;0,$L19*BF19,0)</f>
        <v>0</v>
      </c>
      <c r="BH19" s="281">
        <f t="shared" ref="BH19" si="122">IF($L19&gt;0,AR19,0)</f>
        <v>0</v>
      </c>
      <c r="BI19" s="281">
        <f t="shared" ref="BI19" si="123">IF($L19&gt;0,$L19*BH19,0)</f>
        <v>0</v>
      </c>
      <c r="BJ19" s="281">
        <f t="shared" ref="BJ19" si="124">IF($L19&gt;0,AT19,0)</f>
        <v>0</v>
      </c>
      <c r="BK19" s="287">
        <f t="shared" ref="BK19" si="125">IF($L19&gt;0,$L19*BJ19,0)</f>
        <v>0</v>
      </c>
      <c r="BL19" s="306">
        <f>IF(F19=vstupy!F$6,"1",0)</f>
        <v>0</v>
      </c>
      <c r="BM19" s="282">
        <f t="shared" ref="BM19" si="126">IF($BL19="1",AF19,0)</f>
        <v>0</v>
      </c>
      <c r="BN19" s="281">
        <f t="shared" ref="BN19" si="127">IF($BL19="1",AG19,0)</f>
        <v>0</v>
      </c>
      <c r="BO19" s="281">
        <f t="shared" ref="BO19" si="128">IF($BL19="1",AH19,0)</f>
        <v>0</v>
      </c>
      <c r="BP19" s="281">
        <f t="shared" ref="BP19" si="129">IF($BL19="1",AI19,0)</f>
        <v>0</v>
      </c>
      <c r="BQ19" s="281">
        <f t="shared" ref="BQ19" si="130">IF($BL19="1",AJ19,0)</f>
        <v>0</v>
      </c>
      <c r="BR19" s="281">
        <f t="shared" ref="BR19" si="131">IF($BL19="1",AK19,0)</f>
        <v>0</v>
      </c>
      <c r="BS19" s="281">
        <f t="shared" ref="BS19" si="132">IF($BL19="1",AL19,0)</f>
        <v>0</v>
      </c>
      <c r="BT19" s="287">
        <f t="shared" ref="BT19" si="133">IF($BL19="1",AM19,0)</f>
        <v>0</v>
      </c>
      <c r="BU19" s="282">
        <f t="shared" ref="BU19" si="134">IF($BL19="1",AN19,0)</f>
        <v>0</v>
      </c>
      <c r="BV19" s="271">
        <f t="shared" ref="BV19" si="135">IF($BL19="1",AO19,0)</f>
        <v>0</v>
      </c>
      <c r="BW19" s="271">
        <f t="shared" ref="BW19" si="136">IF($BL19="1",AP19,0)</f>
        <v>0</v>
      </c>
      <c r="BX19" s="271">
        <f t="shared" ref="BX19" si="137">IF($BL19="1",AQ19,0)</f>
        <v>0</v>
      </c>
      <c r="BY19" s="271">
        <f t="shared" ref="BY19" si="138">IF($BL19="1",AR19,0)</f>
        <v>0</v>
      </c>
      <c r="BZ19" s="271">
        <f t="shared" ref="BZ19" si="139">IF($BL19="1",AS19,0)</f>
        <v>0</v>
      </c>
      <c r="CA19" s="271">
        <f t="shared" ref="CA19" si="140">IF($BL19="1",AT19,0)</f>
        <v>0</v>
      </c>
      <c r="CB19" s="272">
        <f t="shared" ref="CB19" si="141">IF($BL19="1",AU19,0)</f>
        <v>0</v>
      </c>
      <c r="CC19" s="282">
        <f>IFERROR(IF($X19="N/A",Z19+AB19+AD19,X19+Z19+AB19+AD19),0)</f>
        <v>14.467187500000001</v>
      </c>
      <c r="CD19" s="287">
        <f>Y19+AA19+AC19+AE19</f>
        <v>1056.1046875000002</v>
      </c>
    </row>
    <row r="20" spans="1:82" s="20" customFormat="1" ht="12.6" customHeight="1" x14ac:dyDescent="0.2">
      <c r="B20" s="346"/>
      <c r="C20" s="329"/>
      <c r="D20" s="314"/>
      <c r="E20" s="314"/>
      <c r="F20" s="314"/>
      <c r="G20" s="327"/>
      <c r="H20" s="314"/>
      <c r="I20" s="314"/>
      <c r="J20" s="316"/>
      <c r="K20" s="314"/>
      <c r="L20" s="316"/>
      <c r="M20" s="314"/>
      <c r="N20" s="319"/>
      <c r="O20" s="319"/>
      <c r="P20" s="317"/>
      <c r="Q20" s="315"/>
      <c r="R20" s="313"/>
      <c r="S20" s="319"/>
      <c r="T20" s="153" t="s">
        <v>51</v>
      </c>
      <c r="U20" s="218">
        <f>IFERROR(VLOOKUP(T20,vstupy!$B$2:$C$12,2,FALSE),0)</f>
        <v>0</v>
      </c>
      <c r="V20" s="315"/>
      <c r="W20" s="335"/>
      <c r="X20" s="332"/>
      <c r="Y20" s="310"/>
      <c r="Z20" s="310"/>
      <c r="AA20" s="310"/>
      <c r="AB20" s="310"/>
      <c r="AC20" s="310"/>
      <c r="AD20" s="310"/>
      <c r="AE20" s="345"/>
      <c r="AF20" s="282"/>
      <c r="AG20" s="281"/>
      <c r="AH20" s="281"/>
      <c r="AI20" s="281"/>
      <c r="AJ20" s="281"/>
      <c r="AK20" s="281"/>
      <c r="AL20" s="281"/>
      <c r="AM20" s="287"/>
      <c r="AN20" s="271"/>
      <c r="AO20" s="271"/>
      <c r="AP20" s="271"/>
      <c r="AQ20" s="271"/>
      <c r="AR20" s="271"/>
      <c r="AS20" s="271"/>
      <c r="AT20" s="271"/>
      <c r="AU20" s="297"/>
      <c r="AV20" s="282"/>
      <c r="AW20" s="281"/>
      <c r="AX20" s="281"/>
      <c r="AY20" s="281"/>
      <c r="AZ20" s="281"/>
      <c r="BA20" s="281"/>
      <c r="BB20" s="281"/>
      <c r="BC20" s="287"/>
      <c r="BD20" s="282"/>
      <c r="BE20" s="281"/>
      <c r="BF20" s="281"/>
      <c r="BG20" s="281"/>
      <c r="BH20" s="281"/>
      <c r="BI20" s="281"/>
      <c r="BJ20" s="281"/>
      <c r="BK20" s="287"/>
      <c r="BL20" s="306"/>
      <c r="BM20" s="282"/>
      <c r="BN20" s="281"/>
      <c r="BO20" s="281"/>
      <c r="BP20" s="281"/>
      <c r="BQ20" s="281"/>
      <c r="BR20" s="281"/>
      <c r="BS20" s="281"/>
      <c r="BT20" s="287"/>
      <c r="BU20" s="282"/>
      <c r="BV20" s="271"/>
      <c r="BW20" s="271"/>
      <c r="BX20" s="271"/>
      <c r="BY20" s="271"/>
      <c r="BZ20" s="271"/>
      <c r="CA20" s="271"/>
      <c r="CB20" s="272"/>
      <c r="CC20" s="282"/>
      <c r="CD20" s="287"/>
    </row>
    <row r="21" spans="1:82" s="20" customFormat="1" ht="12.6" customHeight="1" x14ac:dyDescent="0.2">
      <c r="B21" s="346"/>
      <c r="C21" s="329"/>
      <c r="D21" s="314"/>
      <c r="E21" s="314"/>
      <c r="F21" s="314"/>
      <c r="G21" s="327"/>
      <c r="H21" s="314"/>
      <c r="I21" s="314"/>
      <c r="J21" s="316"/>
      <c r="K21" s="314"/>
      <c r="L21" s="316"/>
      <c r="M21" s="314"/>
      <c r="N21" s="319"/>
      <c r="O21" s="319"/>
      <c r="P21" s="317"/>
      <c r="Q21" s="315"/>
      <c r="R21" s="313"/>
      <c r="S21" s="319"/>
      <c r="T21" s="153" t="s">
        <v>51</v>
      </c>
      <c r="U21" s="218">
        <f>IFERROR(VLOOKUP(T21,vstupy!$B$2:$C$12,2,FALSE),0)</f>
        <v>0</v>
      </c>
      <c r="V21" s="315"/>
      <c r="W21" s="335"/>
      <c r="X21" s="333"/>
      <c r="Y21" s="310"/>
      <c r="Z21" s="310"/>
      <c r="AA21" s="310"/>
      <c r="AB21" s="310"/>
      <c r="AC21" s="310"/>
      <c r="AD21" s="310"/>
      <c r="AE21" s="345"/>
      <c r="AF21" s="282"/>
      <c r="AG21" s="281"/>
      <c r="AH21" s="281"/>
      <c r="AI21" s="281"/>
      <c r="AJ21" s="281"/>
      <c r="AK21" s="281"/>
      <c r="AL21" s="281"/>
      <c r="AM21" s="287"/>
      <c r="AN21" s="271"/>
      <c r="AO21" s="271"/>
      <c r="AP21" s="271"/>
      <c r="AQ21" s="271"/>
      <c r="AR21" s="271"/>
      <c r="AS21" s="271"/>
      <c r="AT21" s="271"/>
      <c r="AU21" s="297"/>
      <c r="AV21" s="282"/>
      <c r="AW21" s="281"/>
      <c r="AX21" s="281"/>
      <c r="AY21" s="281"/>
      <c r="AZ21" s="281"/>
      <c r="BA21" s="281"/>
      <c r="BB21" s="281"/>
      <c r="BC21" s="287"/>
      <c r="BD21" s="282"/>
      <c r="BE21" s="281"/>
      <c r="BF21" s="281"/>
      <c r="BG21" s="281"/>
      <c r="BH21" s="281"/>
      <c r="BI21" s="281"/>
      <c r="BJ21" s="281"/>
      <c r="BK21" s="287"/>
      <c r="BL21" s="306"/>
      <c r="BM21" s="282"/>
      <c r="BN21" s="281"/>
      <c r="BO21" s="281"/>
      <c r="BP21" s="281"/>
      <c r="BQ21" s="281"/>
      <c r="BR21" s="281"/>
      <c r="BS21" s="281"/>
      <c r="BT21" s="287"/>
      <c r="BU21" s="282"/>
      <c r="BV21" s="271"/>
      <c r="BW21" s="271"/>
      <c r="BX21" s="271"/>
      <c r="BY21" s="271"/>
      <c r="BZ21" s="271"/>
      <c r="CA21" s="271"/>
      <c r="CB21" s="272"/>
      <c r="CC21" s="282"/>
      <c r="CD21" s="287"/>
    </row>
    <row r="22" spans="1:82" ht="12.6" customHeight="1" x14ac:dyDescent="0.2">
      <c r="B22" s="346">
        <v>5</v>
      </c>
      <c r="C22" s="329"/>
      <c r="D22" s="314"/>
      <c r="E22" s="314"/>
      <c r="F22" s="314" t="s">
        <v>177</v>
      </c>
      <c r="G22" s="327"/>
      <c r="H22" s="314"/>
      <c r="I22" s="325"/>
      <c r="J22" s="316">
        <f t="shared" ref="J22" si="142">IF(I22="N",0,I22)</f>
        <v>0</v>
      </c>
      <c r="K22" s="314"/>
      <c r="L22" s="316">
        <f t="shared" ref="L22" si="143">IF(K22="N",0,K22)</f>
        <v>0</v>
      </c>
      <c r="M22" s="314" t="s">
        <v>177</v>
      </c>
      <c r="N22" s="319"/>
      <c r="O22" s="319"/>
      <c r="P22" s="317"/>
      <c r="Q22" s="315" t="s">
        <v>50</v>
      </c>
      <c r="R22" s="313">
        <f>VLOOKUP(Q22,vstupy!$B$17:$C$27,2,FALSE)</f>
        <v>0</v>
      </c>
      <c r="S22" s="319"/>
      <c r="T22" s="153" t="s">
        <v>51</v>
      </c>
      <c r="U22" s="218">
        <f>IFERROR(VLOOKUP(T22,vstupy!$B$2:$C$12,2,FALSE),0)</f>
        <v>0</v>
      </c>
      <c r="V22" s="315" t="s">
        <v>50</v>
      </c>
      <c r="W22" s="334">
        <f>VLOOKUP(V22,vstupy!$B$17:$C$27,2,FALSE)</f>
        <v>0</v>
      </c>
      <c r="X22" s="332" t="str">
        <f t="shared" ref="X22" si="144">IFERROR(IF(J22=0,"N",N22/I22),0)</f>
        <v>N</v>
      </c>
      <c r="Y22" s="309">
        <f t="shared" si="10"/>
        <v>0</v>
      </c>
      <c r="Z22" s="309" t="str">
        <f t="shared" ref="Z22" si="145">IFERROR(IF(J22=0,"N",O22/I22),0)</f>
        <v>N</v>
      </c>
      <c r="AA22" s="309">
        <f t="shared" ref="AA22" si="146">O22</f>
        <v>0</v>
      </c>
      <c r="AB22" s="309">
        <f t="shared" ref="AB22" si="147">P22*R22</f>
        <v>0</v>
      </c>
      <c r="AC22" s="309">
        <f t="shared" si="59"/>
        <v>0</v>
      </c>
      <c r="AD22" s="343">
        <f t="shared" ref="AD22" si="148">IF(S22&gt;0,IF(W22&gt;0,($G$7/160)*(S22/60)*W22,0),IF(W22&gt;0,($G$7/160)*((U22+U23+U24)/60)*W22,0))</f>
        <v>0</v>
      </c>
      <c r="AE22" s="344">
        <f t="shared" si="15"/>
        <v>0</v>
      </c>
      <c r="AF22" s="282">
        <f>IF($M22="In (zvyšuje náklady)",X22,0)</f>
        <v>0</v>
      </c>
      <c r="AG22" s="281">
        <f t="shared" ref="AG22:AM22" si="149">IF($M22="In (zvyšuje náklady)",Y22,0)</f>
        <v>0</v>
      </c>
      <c r="AH22" s="281">
        <f t="shared" si="149"/>
        <v>0</v>
      </c>
      <c r="AI22" s="281">
        <f t="shared" si="149"/>
        <v>0</v>
      </c>
      <c r="AJ22" s="281">
        <f t="shared" si="149"/>
        <v>0</v>
      </c>
      <c r="AK22" s="281">
        <f t="shared" si="149"/>
        <v>0</v>
      </c>
      <c r="AL22" s="281">
        <f t="shared" si="149"/>
        <v>0</v>
      </c>
      <c r="AM22" s="287">
        <f t="shared" si="149"/>
        <v>0</v>
      </c>
      <c r="AN22" s="298" t="str">
        <f t="shared" ref="AN22" si="150">IF($M22="In (zvyšuje náklady)",0,X22)</f>
        <v>N</v>
      </c>
      <c r="AO22" s="298">
        <f t="shared" ref="AO22" si="151">IF($M22="In (zvyšuje náklady)",0,Y22)</f>
        <v>0</v>
      </c>
      <c r="AP22" s="298" t="str">
        <f t="shared" ref="AP22" si="152">IF($M22="In (zvyšuje náklady)",0,Z22)</f>
        <v>N</v>
      </c>
      <c r="AQ22" s="298">
        <f t="shared" ref="AQ22" si="153">IF($M22="In (zvyšuje náklady)",0,AA22)</f>
        <v>0</v>
      </c>
      <c r="AR22" s="298">
        <f t="shared" ref="AR22" si="154">IF($M22="In (zvyšuje náklady)",0,AB22)</f>
        <v>0</v>
      </c>
      <c r="AS22" s="298">
        <f t="shared" ref="AS22" si="155">IF($M22="In (zvyšuje náklady)",0,AC22)</f>
        <v>0</v>
      </c>
      <c r="AT22" s="298">
        <f t="shared" ref="AT22" si="156">IF($M22="In (zvyšuje náklady)",0,AD22)</f>
        <v>0</v>
      </c>
      <c r="AU22" s="296">
        <f t="shared" ref="AU22" si="157">IF($M22="In (zvyšuje náklady)",0,AE22)</f>
        <v>0</v>
      </c>
      <c r="AV22" s="282">
        <f t="shared" ref="AV22:BB22" si="158">IF($L22&gt;0,AF22,0)</f>
        <v>0</v>
      </c>
      <c r="AW22" s="281">
        <f t="shared" ref="AW22:AY22" si="159">IF($L22&gt;0,$L22*AV22,0)</f>
        <v>0</v>
      </c>
      <c r="AX22" s="281">
        <f t="shared" si="158"/>
        <v>0</v>
      </c>
      <c r="AY22" s="281">
        <f t="shared" si="159"/>
        <v>0</v>
      </c>
      <c r="AZ22" s="281">
        <f t="shared" si="158"/>
        <v>0</v>
      </c>
      <c r="BA22" s="281">
        <f t="shared" ref="BA22" si="160">IF($L22&gt;0,$L22*AZ22,0)</f>
        <v>0</v>
      </c>
      <c r="BB22" s="281">
        <f t="shared" si="158"/>
        <v>0</v>
      </c>
      <c r="BC22" s="287">
        <f t="shared" ref="BC22" si="161">IF($L22&gt;0,$L22*BB22,0)</f>
        <v>0</v>
      </c>
      <c r="BD22" s="282">
        <f t="shared" ref="BD22" si="162">IF($L22&gt;0,AN22,0)</f>
        <v>0</v>
      </c>
      <c r="BE22" s="281">
        <f t="shared" ref="BE22" si="163">IF($L22&gt;0,$L22*BD22,0)</f>
        <v>0</v>
      </c>
      <c r="BF22" s="281">
        <f t="shared" ref="BF22" si="164">IF($L22&gt;0,AP22,0)</f>
        <v>0</v>
      </c>
      <c r="BG22" s="281">
        <f t="shared" ref="BG22" si="165">IF($L22&gt;0,$L22*BF22,0)</f>
        <v>0</v>
      </c>
      <c r="BH22" s="281">
        <f t="shared" ref="BH22" si="166">IF($L22&gt;0,AR22,0)</f>
        <v>0</v>
      </c>
      <c r="BI22" s="281">
        <f t="shared" ref="BI22" si="167">IF($L22&gt;0,$L22*BH22,0)</f>
        <v>0</v>
      </c>
      <c r="BJ22" s="281">
        <f t="shared" ref="BJ22" si="168">IF($L22&gt;0,AT22,0)</f>
        <v>0</v>
      </c>
      <c r="BK22" s="287">
        <f t="shared" ref="BK22" si="169">IF($L22&gt;0,$L22*BJ22,0)</f>
        <v>0</v>
      </c>
      <c r="BL22" s="306">
        <f>IF(F22=vstupy!F$6,"1",0)</f>
        <v>0</v>
      </c>
      <c r="BM22" s="282">
        <f t="shared" ref="BM22" si="170">IF($BL22="1",AF22,0)</f>
        <v>0</v>
      </c>
      <c r="BN22" s="281">
        <f t="shared" ref="BN22" si="171">IF($BL22="1",AG22,0)</f>
        <v>0</v>
      </c>
      <c r="BO22" s="281">
        <f t="shared" ref="BO22" si="172">IF($BL22="1",AH22,0)</f>
        <v>0</v>
      </c>
      <c r="BP22" s="281">
        <f t="shared" ref="BP22" si="173">IF($BL22="1",AI22,0)</f>
        <v>0</v>
      </c>
      <c r="BQ22" s="281">
        <f t="shared" ref="BQ22" si="174">IF($BL22="1",AJ22,0)</f>
        <v>0</v>
      </c>
      <c r="BR22" s="281">
        <f t="shared" ref="BR22" si="175">IF($BL22="1",AK22,0)</f>
        <v>0</v>
      </c>
      <c r="BS22" s="281">
        <f t="shared" ref="BS22" si="176">IF($BL22="1",AL22,0)</f>
        <v>0</v>
      </c>
      <c r="BT22" s="287">
        <f t="shared" ref="BT22" si="177">IF($BL22="1",AM22,0)</f>
        <v>0</v>
      </c>
      <c r="BU22" s="282">
        <f t="shared" ref="BU22" si="178">IF($BL22="1",AN22,0)</f>
        <v>0</v>
      </c>
      <c r="BV22" s="271">
        <f t="shared" ref="BV22" si="179">IF($BL22="1",AO22,0)</f>
        <v>0</v>
      </c>
      <c r="BW22" s="271">
        <f t="shared" ref="BW22" si="180">IF($BL22="1",AP22,0)</f>
        <v>0</v>
      </c>
      <c r="BX22" s="271">
        <f t="shared" ref="BX22" si="181">IF($BL22="1",AQ22,0)</f>
        <v>0</v>
      </c>
      <c r="BY22" s="271">
        <f t="shared" ref="BY22" si="182">IF($BL22="1",AR22,0)</f>
        <v>0</v>
      </c>
      <c r="BZ22" s="271">
        <f t="shared" ref="BZ22" si="183">IF($BL22="1",AS22,0)</f>
        <v>0</v>
      </c>
      <c r="CA22" s="271">
        <f t="shared" ref="CA22" si="184">IF($BL22="1",AT22,0)</f>
        <v>0</v>
      </c>
      <c r="CB22" s="272">
        <f t="shared" ref="CB22" si="185">IF($BL22="1",AU22,0)</f>
        <v>0</v>
      </c>
      <c r="CC22" s="282">
        <f>IFERROR(IF($X22="N/A",Z22+AB22+AD22,X22+Z22+AB22+AD22),0)</f>
        <v>0</v>
      </c>
      <c r="CD22" s="287">
        <f>Y22+AA22+AC22+AE22</f>
        <v>0</v>
      </c>
    </row>
    <row r="23" spans="1:82" ht="12.6" customHeight="1" x14ac:dyDescent="0.2">
      <c r="B23" s="346"/>
      <c r="C23" s="329"/>
      <c r="D23" s="314"/>
      <c r="E23" s="314"/>
      <c r="F23" s="314"/>
      <c r="G23" s="327"/>
      <c r="H23" s="314"/>
      <c r="I23" s="325"/>
      <c r="J23" s="316"/>
      <c r="K23" s="314"/>
      <c r="L23" s="316"/>
      <c r="M23" s="314"/>
      <c r="N23" s="319"/>
      <c r="O23" s="319"/>
      <c r="P23" s="317"/>
      <c r="Q23" s="315"/>
      <c r="R23" s="313"/>
      <c r="S23" s="319"/>
      <c r="T23" s="153" t="s">
        <v>51</v>
      </c>
      <c r="U23" s="218">
        <f>IFERROR(VLOOKUP(T23,vstupy!$B$2:$C$12,2,FALSE),0)</f>
        <v>0</v>
      </c>
      <c r="V23" s="315"/>
      <c r="W23" s="335"/>
      <c r="X23" s="332"/>
      <c r="Y23" s="310"/>
      <c r="Z23" s="310"/>
      <c r="AA23" s="310"/>
      <c r="AB23" s="310"/>
      <c r="AC23" s="310"/>
      <c r="AD23" s="310"/>
      <c r="AE23" s="345"/>
      <c r="AF23" s="282"/>
      <c r="AG23" s="281"/>
      <c r="AH23" s="281"/>
      <c r="AI23" s="281"/>
      <c r="AJ23" s="281"/>
      <c r="AK23" s="281"/>
      <c r="AL23" s="281"/>
      <c r="AM23" s="287"/>
      <c r="AN23" s="271"/>
      <c r="AO23" s="271"/>
      <c r="AP23" s="271"/>
      <c r="AQ23" s="271"/>
      <c r="AR23" s="271"/>
      <c r="AS23" s="271"/>
      <c r="AT23" s="271"/>
      <c r="AU23" s="297"/>
      <c r="AV23" s="282"/>
      <c r="AW23" s="281"/>
      <c r="AX23" s="281"/>
      <c r="AY23" s="281"/>
      <c r="AZ23" s="281"/>
      <c r="BA23" s="281"/>
      <c r="BB23" s="281"/>
      <c r="BC23" s="287"/>
      <c r="BD23" s="282"/>
      <c r="BE23" s="281"/>
      <c r="BF23" s="281"/>
      <c r="BG23" s="281"/>
      <c r="BH23" s="281"/>
      <c r="BI23" s="281"/>
      <c r="BJ23" s="281"/>
      <c r="BK23" s="287"/>
      <c r="BL23" s="306"/>
      <c r="BM23" s="282"/>
      <c r="BN23" s="281"/>
      <c r="BO23" s="281"/>
      <c r="BP23" s="281"/>
      <c r="BQ23" s="281"/>
      <c r="BR23" s="281"/>
      <c r="BS23" s="281"/>
      <c r="BT23" s="287"/>
      <c r="BU23" s="282"/>
      <c r="BV23" s="271"/>
      <c r="BW23" s="271"/>
      <c r="BX23" s="271"/>
      <c r="BY23" s="271"/>
      <c r="BZ23" s="271"/>
      <c r="CA23" s="271"/>
      <c r="CB23" s="272"/>
      <c r="CC23" s="282"/>
      <c r="CD23" s="287"/>
    </row>
    <row r="24" spans="1:82" ht="12.6" customHeight="1" x14ac:dyDescent="0.2">
      <c r="B24" s="346"/>
      <c r="C24" s="329"/>
      <c r="D24" s="314"/>
      <c r="E24" s="314"/>
      <c r="F24" s="314"/>
      <c r="G24" s="327"/>
      <c r="H24" s="314"/>
      <c r="I24" s="325"/>
      <c r="J24" s="316"/>
      <c r="K24" s="314"/>
      <c r="L24" s="316"/>
      <c r="M24" s="314"/>
      <c r="N24" s="319"/>
      <c r="O24" s="319"/>
      <c r="P24" s="317"/>
      <c r="Q24" s="315"/>
      <c r="R24" s="313"/>
      <c r="S24" s="319"/>
      <c r="T24" s="153" t="s">
        <v>51</v>
      </c>
      <c r="U24" s="218">
        <f>IFERROR(VLOOKUP(T24,vstupy!$B$2:$C$12,2,FALSE),0)</f>
        <v>0</v>
      </c>
      <c r="V24" s="315"/>
      <c r="W24" s="335"/>
      <c r="X24" s="333"/>
      <c r="Y24" s="310"/>
      <c r="Z24" s="310"/>
      <c r="AA24" s="310"/>
      <c r="AB24" s="310"/>
      <c r="AC24" s="310"/>
      <c r="AD24" s="310"/>
      <c r="AE24" s="345"/>
      <c r="AF24" s="282"/>
      <c r="AG24" s="281"/>
      <c r="AH24" s="281"/>
      <c r="AI24" s="281"/>
      <c r="AJ24" s="281"/>
      <c r="AK24" s="281"/>
      <c r="AL24" s="281"/>
      <c r="AM24" s="287"/>
      <c r="AN24" s="271"/>
      <c r="AO24" s="271"/>
      <c r="AP24" s="271"/>
      <c r="AQ24" s="271"/>
      <c r="AR24" s="271"/>
      <c r="AS24" s="271"/>
      <c r="AT24" s="271"/>
      <c r="AU24" s="297"/>
      <c r="AV24" s="282"/>
      <c r="AW24" s="281"/>
      <c r="AX24" s="281"/>
      <c r="AY24" s="281"/>
      <c r="AZ24" s="281"/>
      <c r="BA24" s="281"/>
      <c r="BB24" s="281"/>
      <c r="BC24" s="287"/>
      <c r="BD24" s="282"/>
      <c r="BE24" s="281"/>
      <c r="BF24" s="281"/>
      <c r="BG24" s="281"/>
      <c r="BH24" s="281"/>
      <c r="BI24" s="281"/>
      <c r="BJ24" s="281"/>
      <c r="BK24" s="287"/>
      <c r="BL24" s="306"/>
      <c r="BM24" s="282"/>
      <c r="BN24" s="281"/>
      <c r="BO24" s="281"/>
      <c r="BP24" s="281"/>
      <c r="BQ24" s="281"/>
      <c r="BR24" s="281"/>
      <c r="BS24" s="281"/>
      <c r="BT24" s="287"/>
      <c r="BU24" s="282"/>
      <c r="BV24" s="271"/>
      <c r="BW24" s="271"/>
      <c r="BX24" s="271"/>
      <c r="BY24" s="271"/>
      <c r="BZ24" s="271"/>
      <c r="CA24" s="271"/>
      <c r="CB24" s="272"/>
      <c r="CC24" s="282"/>
      <c r="CD24" s="287"/>
    </row>
    <row r="25" spans="1:82" s="20" customFormat="1" ht="12.6" customHeight="1" x14ac:dyDescent="0.2">
      <c r="B25" s="346">
        <v>6</v>
      </c>
      <c r="C25" s="329"/>
      <c r="D25" s="314"/>
      <c r="E25" s="314"/>
      <c r="F25" s="314" t="s">
        <v>177</v>
      </c>
      <c r="G25" s="327"/>
      <c r="H25" s="314"/>
      <c r="I25" s="314"/>
      <c r="J25" s="316">
        <f t="shared" ref="J25:J28" si="186">IF(I25="N",0,I25)</f>
        <v>0</v>
      </c>
      <c r="K25" s="314"/>
      <c r="L25" s="316">
        <f t="shared" ref="L25" si="187">IF(K25="N",0,K25)</f>
        <v>0</v>
      </c>
      <c r="M25" s="314" t="s">
        <v>177</v>
      </c>
      <c r="N25" s="319"/>
      <c r="O25" s="319"/>
      <c r="P25" s="317"/>
      <c r="Q25" s="315" t="s">
        <v>50</v>
      </c>
      <c r="R25" s="313">
        <f>VLOOKUP(Q25,vstupy!$B$17:$C$27,2,FALSE)</f>
        <v>0</v>
      </c>
      <c r="S25" s="319"/>
      <c r="T25" s="153" t="s">
        <v>51</v>
      </c>
      <c r="U25" s="218">
        <f>IFERROR(VLOOKUP(T25,vstupy!$B$2:$C$12,2,FALSE),0)</f>
        <v>0</v>
      </c>
      <c r="V25" s="315" t="s">
        <v>50</v>
      </c>
      <c r="W25" s="334">
        <f>VLOOKUP(V25,vstupy!$B$17:$C$27,2,FALSE)</f>
        <v>0</v>
      </c>
      <c r="X25" s="332" t="str">
        <f t="shared" ref="X25" si="188">IFERROR(IF(J25=0,"N",N25/I25),0)</f>
        <v>N</v>
      </c>
      <c r="Y25" s="309">
        <f t="shared" si="10"/>
        <v>0</v>
      </c>
      <c r="Z25" s="309" t="str">
        <f t="shared" ref="Z25" si="189">IFERROR(IF(J25=0,"N",O25/I25),0)</f>
        <v>N</v>
      </c>
      <c r="AA25" s="309">
        <f t="shared" ref="AA25" si="190">O25</f>
        <v>0</v>
      </c>
      <c r="AB25" s="309">
        <f t="shared" ref="AB25" si="191">P25*R25</f>
        <v>0</v>
      </c>
      <c r="AC25" s="309">
        <f t="shared" si="59"/>
        <v>0</v>
      </c>
      <c r="AD25" s="343">
        <f t="shared" ref="AD25" si="192">IF(S25&gt;0,IF(W25&gt;0,($G$7/160)*(S25/60)*W25,0),IF(W25&gt;0,($G$7/160)*((U25+U26+U27)/60)*W25,0))</f>
        <v>0</v>
      </c>
      <c r="AE25" s="344">
        <f t="shared" si="15"/>
        <v>0</v>
      </c>
      <c r="AF25" s="282">
        <f>IF($M25="In (zvyšuje náklady)",X25,0)</f>
        <v>0</v>
      </c>
      <c r="AG25" s="281">
        <f t="shared" ref="AG25:AM25" si="193">IF($M25="In (zvyšuje náklady)",Y25,0)</f>
        <v>0</v>
      </c>
      <c r="AH25" s="281">
        <f t="shared" si="193"/>
        <v>0</v>
      </c>
      <c r="AI25" s="281">
        <f t="shared" si="193"/>
        <v>0</v>
      </c>
      <c r="AJ25" s="281">
        <f t="shared" si="193"/>
        <v>0</v>
      </c>
      <c r="AK25" s="281">
        <f t="shared" si="193"/>
        <v>0</v>
      </c>
      <c r="AL25" s="281">
        <f t="shared" si="193"/>
        <v>0</v>
      </c>
      <c r="AM25" s="287">
        <f t="shared" si="193"/>
        <v>0</v>
      </c>
      <c r="AN25" s="298" t="str">
        <f t="shared" ref="AN25" si="194">IF($M25="In (zvyšuje náklady)",0,X25)</f>
        <v>N</v>
      </c>
      <c r="AO25" s="298">
        <f t="shared" ref="AO25" si="195">IF($M25="In (zvyšuje náklady)",0,Y25)</f>
        <v>0</v>
      </c>
      <c r="AP25" s="298" t="str">
        <f t="shared" ref="AP25" si="196">IF($M25="In (zvyšuje náklady)",0,Z25)</f>
        <v>N</v>
      </c>
      <c r="AQ25" s="298">
        <f t="shared" ref="AQ25" si="197">IF($M25="In (zvyšuje náklady)",0,AA25)</f>
        <v>0</v>
      </c>
      <c r="AR25" s="298">
        <f t="shared" ref="AR25" si="198">IF($M25="In (zvyšuje náklady)",0,AB25)</f>
        <v>0</v>
      </c>
      <c r="AS25" s="298">
        <f t="shared" ref="AS25" si="199">IF($M25="In (zvyšuje náklady)",0,AC25)</f>
        <v>0</v>
      </c>
      <c r="AT25" s="298">
        <f t="shared" ref="AT25" si="200">IF($M25="In (zvyšuje náklady)",0,AD25)</f>
        <v>0</v>
      </c>
      <c r="AU25" s="296">
        <f t="shared" ref="AU25" si="201">IF($M25="In (zvyšuje náklady)",0,AE25)</f>
        <v>0</v>
      </c>
      <c r="AV25" s="282">
        <f t="shared" ref="AV25:BB25" si="202">IF($L25&gt;0,AF25,0)</f>
        <v>0</v>
      </c>
      <c r="AW25" s="281">
        <f t="shared" ref="AW25:AY25" si="203">IF($L25&gt;0,$L25*AV25,0)</f>
        <v>0</v>
      </c>
      <c r="AX25" s="281">
        <f t="shared" si="202"/>
        <v>0</v>
      </c>
      <c r="AY25" s="281">
        <f t="shared" si="203"/>
        <v>0</v>
      </c>
      <c r="AZ25" s="281">
        <f t="shared" si="202"/>
        <v>0</v>
      </c>
      <c r="BA25" s="281">
        <f t="shared" ref="BA25" si="204">IF($L25&gt;0,$L25*AZ25,0)</f>
        <v>0</v>
      </c>
      <c r="BB25" s="281">
        <f t="shared" si="202"/>
        <v>0</v>
      </c>
      <c r="BC25" s="287">
        <f t="shared" ref="BC25" si="205">IF($L25&gt;0,$L25*BB25,0)</f>
        <v>0</v>
      </c>
      <c r="BD25" s="282">
        <f t="shared" ref="BD25" si="206">IF($L25&gt;0,AN25,0)</f>
        <v>0</v>
      </c>
      <c r="BE25" s="281">
        <f t="shared" ref="BE25" si="207">IF($L25&gt;0,$L25*BD25,0)</f>
        <v>0</v>
      </c>
      <c r="BF25" s="281">
        <f t="shared" ref="BF25" si="208">IF($L25&gt;0,AP25,0)</f>
        <v>0</v>
      </c>
      <c r="BG25" s="281">
        <f t="shared" ref="BG25" si="209">IF($L25&gt;0,$L25*BF25,0)</f>
        <v>0</v>
      </c>
      <c r="BH25" s="281">
        <f t="shared" ref="BH25" si="210">IF($L25&gt;0,AR25,0)</f>
        <v>0</v>
      </c>
      <c r="BI25" s="281">
        <f t="shared" ref="BI25" si="211">IF($L25&gt;0,$L25*BH25,0)</f>
        <v>0</v>
      </c>
      <c r="BJ25" s="281">
        <f t="shared" ref="BJ25" si="212">IF($L25&gt;0,AT25,0)</f>
        <v>0</v>
      </c>
      <c r="BK25" s="287">
        <f t="shared" ref="BK25" si="213">IF($L25&gt;0,$L25*BJ25,0)</f>
        <v>0</v>
      </c>
      <c r="BL25" s="306">
        <f>IF(F25=vstupy!F$6,"1",0)</f>
        <v>0</v>
      </c>
      <c r="BM25" s="282">
        <f t="shared" ref="BM25" si="214">IF($BL25="1",AF25,0)</f>
        <v>0</v>
      </c>
      <c r="BN25" s="281">
        <f t="shared" ref="BN25" si="215">IF($BL25="1",AG25,0)</f>
        <v>0</v>
      </c>
      <c r="BO25" s="281">
        <f t="shared" ref="BO25" si="216">IF($BL25="1",AH25,0)</f>
        <v>0</v>
      </c>
      <c r="BP25" s="281">
        <f t="shared" ref="BP25" si="217">IF($BL25="1",AI25,0)</f>
        <v>0</v>
      </c>
      <c r="BQ25" s="281">
        <f t="shared" ref="BQ25" si="218">IF($BL25="1",AJ25,0)</f>
        <v>0</v>
      </c>
      <c r="BR25" s="281">
        <f t="shared" ref="BR25" si="219">IF($BL25="1",AK25,0)</f>
        <v>0</v>
      </c>
      <c r="BS25" s="281">
        <f t="shared" ref="BS25" si="220">IF($BL25="1",AL25,0)</f>
        <v>0</v>
      </c>
      <c r="BT25" s="287">
        <f t="shared" ref="BT25" si="221">IF($BL25="1",AM25,0)</f>
        <v>0</v>
      </c>
      <c r="BU25" s="282">
        <f t="shared" ref="BU25" si="222">IF($BL25="1",AN25,0)</f>
        <v>0</v>
      </c>
      <c r="BV25" s="271">
        <f t="shared" ref="BV25" si="223">IF($BL25="1",AO25,0)</f>
        <v>0</v>
      </c>
      <c r="BW25" s="271">
        <f t="shared" ref="BW25" si="224">IF($BL25="1",AP25,0)</f>
        <v>0</v>
      </c>
      <c r="BX25" s="271">
        <f t="shared" ref="BX25" si="225">IF($BL25="1",AQ25,0)</f>
        <v>0</v>
      </c>
      <c r="BY25" s="271">
        <f t="shared" ref="BY25" si="226">IF($BL25="1",AR25,0)</f>
        <v>0</v>
      </c>
      <c r="BZ25" s="271">
        <f t="shared" ref="BZ25" si="227">IF($BL25="1",AS25,0)</f>
        <v>0</v>
      </c>
      <c r="CA25" s="271">
        <f t="shared" ref="CA25" si="228">IF($BL25="1",AT25,0)</f>
        <v>0</v>
      </c>
      <c r="CB25" s="272">
        <f t="shared" ref="CB25" si="229">IF($BL25="1",AU25,0)</f>
        <v>0</v>
      </c>
      <c r="CC25" s="282">
        <f>IFERROR(IF($X25="N/A",Z25+AB25+AD25,X25+Z25+AB25+AD25),0)</f>
        <v>0</v>
      </c>
      <c r="CD25" s="287">
        <f>Y25+AA25+AC25+AE25</f>
        <v>0</v>
      </c>
    </row>
    <row r="26" spans="1:82" s="20" customFormat="1" ht="12.6" customHeight="1" x14ac:dyDescent="0.2">
      <c r="B26" s="346"/>
      <c r="C26" s="329"/>
      <c r="D26" s="314"/>
      <c r="E26" s="314"/>
      <c r="F26" s="314"/>
      <c r="G26" s="327"/>
      <c r="H26" s="314"/>
      <c r="I26" s="314"/>
      <c r="J26" s="316"/>
      <c r="K26" s="314"/>
      <c r="L26" s="316"/>
      <c r="M26" s="314"/>
      <c r="N26" s="319"/>
      <c r="O26" s="319"/>
      <c r="P26" s="317"/>
      <c r="Q26" s="315"/>
      <c r="R26" s="313"/>
      <c r="S26" s="319"/>
      <c r="T26" s="153" t="s">
        <v>51</v>
      </c>
      <c r="U26" s="218">
        <f>IFERROR(VLOOKUP(T26,vstupy!$B$2:$C$12,2,FALSE),0)</f>
        <v>0</v>
      </c>
      <c r="V26" s="315"/>
      <c r="W26" s="335"/>
      <c r="X26" s="332"/>
      <c r="Y26" s="310"/>
      <c r="Z26" s="310"/>
      <c r="AA26" s="310"/>
      <c r="AB26" s="310"/>
      <c r="AC26" s="310"/>
      <c r="AD26" s="310"/>
      <c r="AE26" s="345"/>
      <c r="AF26" s="282"/>
      <c r="AG26" s="281"/>
      <c r="AH26" s="281"/>
      <c r="AI26" s="281"/>
      <c r="AJ26" s="281"/>
      <c r="AK26" s="281"/>
      <c r="AL26" s="281"/>
      <c r="AM26" s="287"/>
      <c r="AN26" s="271"/>
      <c r="AO26" s="271"/>
      <c r="AP26" s="271"/>
      <c r="AQ26" s="271"/>
      <c r="AR26" s="271"/>
      <c r="AS26" s="271"/>
      <c r="AT26" s="271"/>
      <c r="AU26" s="297"/>
      <c r="AV26" s="282"/>
      <c r="AW26" s="281"/>
      <c r="AX26" s="281"/>
      <c r="AY26" s="281"/>
      <c r="AZ26" s="281"/>
      <c r="BA26" s="281"/>
      <c r="BB26" s="281"/>
      <c r="BC26" s="287"/>
      <c r="BD26" s="282"/>
      <c r="BE26" s="281"/>
      <c r="BF26" s="281"/>
      <c r="BG26" s="281"/>
      <c r="BH26" s="281"/>
      <c r="BI26" s="281"/>
      <c r="BJ26" s="281"/>
      <c r="BK26" s="287"/>
      <c r="BL26" s="306"/>
      <c r="BM26" s="282"/>
      <c r="BN26" s="281"/>
      <c r="BO26" s="281"/>
      <c r="BP26" s="281"/>
      <c r="BQ26" s="281"/>
      <c r="BR26" s="281"/>
      <c r="BS26" s="281"/>
      <c r="BT26" s="287"/>
      <c r="BU26" s="282"/>
      <c r="BV26" s="271"/>
      <c r="BW26" s="271"/>
      <c r="BX26" s="271"/>
      <c r="BY26" s="271"/>
      <c r="BZ26" s="271"/>
      <c r="CA26" s="271"/>
      <c r="CB26" s="272"/>
      <c r="CC26" s="282"/>
      <c r="CD26" s="287"/>
    </row>
    <row r="27" spans="1:82" s="20" customFormat="1" ht="12.6" customHeight="1" x14ac:dyDescent="0.2">
      <c r="B27" s="346"/>
      <c r="C27" s="329"/>
      <c r="D27" s="314"/>
      <c r="E27" s="314"/>
      <c r="F27" s="314"/>
      <c r="G27" s="327"/>
      <c r="H27" s="314"/>
      <c r="I27" s="314"/>
      <c r="J27" s="316"/>
      <c r="K27" s="314"/>
      <c r="L27" s="316"/>
      <c r="M27" s="314"/>
      <c r="N27" s="319"/>
      <c r="O27" s="319"/>
      <c r="P27" s="317"/>
      <c r="Q27" s="315"/>
      <c r="R27" s="313"/>
      <c r="S27" s="319"/>
      <c r="T27" s="153" t="s">
        <v>51</v>
      </c>
      <c r="U27" s="218">
        <f>IFERROR(VLOOKUP(T27,vstupy!$B$2:$C$12,2,FALSE),0)</f>
        <v>0</v>
      </c>
      <c r="V27" s="315"/>
      <c r="W27" s="335"/>
      <c r="X27" s="333"/>
      <c r="Y27" s="310"/>
      <c r="Z27" s="310"/>
      <c r="AA27" s="310"/>
      <c r="AB27" s="310"/>
      <c r="AC27" s="310"/>
      <c r="AD27" s="310"/>
      <c r="AE27" s="345"/>
      <c r="AF27" s="282"/>
      <c r="AG27" s="281"/>
      <c r="AH27" s="281"/>
      <c r="AI27" s="281"/>
      <c r="AJ27" s="281"/>
      <c r="AK27" s="281"/>
      <c r="AL27" s="281"/>
      <c r="AM27" s="287"/>
      <c r="AN27" s="271"/>
      <c r="AO27" s="271"/>
      <c r="AP27" s="271"/>
      <c r="AQ27" s="271"/>
      <c r="AR27" s="271"/>
      <c r="AS27" s="271"/>
      <c r="AT27" s="271"/>
      <c r="AU27" s="297"/>
      <c r="AV27" s="282"/>
      <c r="AW27" s="281"/>
      <c r="AX27" s="281"/>
      <c r="AY27" s="281"/>
      <c r="AZ27" s="281"/>
      <c r="BA27" s="281"/>
      <c r="BB27" s="281"/>
      <c r="BC27" s="287"/>
      <c r="BD27" s="282"/>
      <c r="BE27" s="281"/>
      <c r="BF27" s="281"/>
      <c r="BG27" s="281"/>
      <c r="BH27" s="281"/>
      <c r="BI27" s="281"/>
      <c r="BJ27" s="281"/>
      <c r="BK27" s="287"/>
      <c r="BL27" s="306"/>
      <c r="BM27" s="282"/>
      <c r="BN27" s="281"/>
      <c r="BO27" s="281"/>
      <c r="BP27" s="281"/>
      <c r="BQ27" s="281"/>
      <c r="BR27" s="281"/>
      <c r="BS27" s="281"/>
      <c r="BT27" s="287"/>
      <c r="BU27" s="282"/>
      <c r="BV27" s="271"/>
      <c r="BW27" s="271"/>
      <c r="BX27" s="271"/>
      <c r="BY27" s="271"/>
      <c r="BZ27" s="271"/>
      <c r="CA27" s="271"/>
      <c r="CB27" s="272"/>
      <c r="CC27" s="282"/>
      <c r="CD27" s="287"/>
    </row>
    <row r="28" spans="1:82" ht="12.6" customHeight="1" x14ac:dyDescent="0.2">
      <c r="B28" s="346">
        <v>7</v>
      </c>
      <c r="C28" s="329"/>
      <c r="D28" s="314"/>
      <c r="E28" s="314"/>
      <c r="F28" s="314" t="s">
        <v>177</v>
      </c>
      <c r="G28" s="327"/>
      <c r="H28" s="314"/>
      <c r="I28" s="314"/>
      <c r="J28" s="316">
        <f t="shared" si="186"/>
        <v>0</v>
      </c>
      <c r="K28" s="314"/>
      <c r="L28" s="316">
        <f t="shared" ref="L28" si="230">IF(K28="N",0,K28)</f>
        <v>0</v>
      </c>
      <c r="M28" s="314" t="s">
        <v>177</v>
      </c>
      <c r="N28" s="319"/>
      <c r="O28" s="319"/>
      <c r="P28" s="317"/>
      <c r="Q28" s="315" t="s">
        <v>50</v>
      </c>
      <c r="R28" s="313">
        <f>VLOOKUP(Q28,vstupy!$B$17:$C$27,2,FALSE)</f>
        <v>0</v>
      </c>
      <c r="S28" s="319"/>
      <c r="T28" s="153" t="s">
        <v>51</v>
      </c>
      <c r="U28" s="218">
        <f>IFERROR(VLOOKUP(T28,vstupy!$B$2:$C$12,2,FALSE),0)</f>
        <v>0</v>
      </c>
      <c r="V28" s="315" t="s">
        <v>50</v>
      </c>
      <c r="W28" s="334">
        <f>VLOOKUP(V28,vstupy!$B$17:$C$27,2,FALSE)</f>
        <v>0</v>
      </c>
      <c r="X28" s="332" t="str">
        <f t="shared" ref="X28" si="231">IFERROR(IF(J28=0,"N",N28/I28),0)</f>
        <v>N</v>
      </c>
      <c r="Y28" s="309">
        <f t="shared" ref="Y28" si="232">N28</f>
        <v>0</v>
      </c>
      <c r="Z28" s="309" t="str">
        <f t="shared" ref="Z28" si="233">IFERROR(IF(J28=0,"N",O28/I28),0)</f>
        <v>N</v>
      </c>
      <c r="AA28" s="309">
        <f t="shared" ref="AA28" si="234">O28</f>
        <v>0</v>
      </c>
      <c r="AB28" s="309">
        <f t="shared" ref="AB28" si="235">P28*R28</f>
        <v>0</v>
      </c>
      <c r="AC28" s="309">
        <f t="shared" ref="AC28" si="236">IFERROR(AB28*J28,0)</f>
        <v>0</v>
      </c>
      <c r="AD28" s="343">
        <f t="shared" ref="AD28" si="237">IF(S28&gt;0,IF(W28&gt;0,($G$7/160)*(S28/60)*W28,0),IF(W28&gt;0,($G$7/160)*((U28+U29+U30)/60)*W28,0))</f>
        <v>0</v>
      </c>
      <c r="AE28" s="344">
        <f t="shared" ref="AE28" si="238">IFERROR(AD28*J28,0)</f>
        <v>0</v>
      </c>
      <c r="AF28" s="282">
        <f>IF($M28="In (zvyšuje náklady)",X28,0)</f>
        <v>0</v>
      </c>
      <c r="AG28" s="281">
        <f t="shared" ref="AG28:AM28" si="239">IF($M28="In (zvyšuje náklady)",Y28,0)</f>
        <v>0</v>
      </c>
      <c r="AH28" s="281">
        <f t="shared" si="239"/>
        <v>0</v>
      </c>
      <c r="AI28" s="281">
        <f t="shared" si="239"/>
        <v>0</v>
      </c>
      <c r="AJ28" s="281">
        <f t="shared" si="239"/>
        <v>0</v>
      </c>
      <c r="AK28" s="281">
        <f t="shared" si="239"/>
        <v>0</v>
      </c>
      <c r="AL28" s="281">
        <f t="shared" si="239"/>
        <v>0</v>
      </c>
      <c r="AM28" s="287">
        <f t="shared" si="239"/>
        <v>0</v>
      </c>
      <c r="AN28" s="298" t="str">
        <f t="shared" ref="AN28" si="240">IF($M28="In (zvyšuje náklady)",0,X28)</f>
        <v>N</v>
      </c>
      <c r="AO28" s="298">
        <f t="shared" ref="AO28" si="241">IF($M28="In (zvyšuje náklady)",0,Y28)</f>
        <v>0</v>
      </c>
      <c r="AP28" s="298" t="str">
        <f t="shared" ref="AP28" si="242">IF($M28="In (zvyšuje náklady)",0,Z28)</f>
        <v>N</v>
      </c>
      <c r="AQ28" s="298">
        <f t="shared" ref="AQ28" si="243">IF($M28="In (zvyšuje náklady)",0,AA28)</f>
        <v>0</v>
      </c>
      <c r="AR28" s="298">
        <f t="shared" ref="AR28" si="244">IF($M28="In (zvyšuje náklady)",0,AB28)</f>
        <v>0</v>
      </c>
      <c r="AS28" s="298">
        <f t="shared" ref="AS28" si="245">IF($M28="In (zvyšuje náklady)",0,AC28)</f>
        <v>0</v>
      </c>
      <c r="AT28" s="298">
        <f t="shared" ref="AT28" si="246">IF($M28="In (zvyšuje náklady)",0,AD28)</f>
        <v>0</v>
      </c>
      <c r="AU28" s="296">
        <f t="shared" ref="AU28" si="247">IF($M28="In (zvyšuje náklady)",0,AE28)</f>
        <v>0</v>
      </c>
      <c r="AV28" s="282">
        <f t="shared" ref="AV28:BB28" si="248">IF($L28&gt;0,AF28,0)</f>
        <v>0</v>
      </c>
      <c r="AW28" s="281">
        <f t="shared" ref="AW28:AY28" si="249">IF($L28&gt;0,$L28*AV28,0)</f>
        <v>0</v>
      </c>
      <c r="AX28" s="281">
        <f t="shared" si="248"/>
        <v>0</v>
      </c>
      <c r="AY28" s="281">
        <f t="shared" si="249"/>
        <v>0</v>
      </c>
      <c r="AZ28" s="281">
        <f t="shared" si="248"/>
        <v>0</v>
      </c>
      <c r="BA28" s="281">
        <f t="shared" ref="BA28" si="250">IF($L28&gt;0,$L28*AZ28,0)</f>
        <v>0</v>
      </c>
      <c r="BB28" s="281">
        <f t="shared" si="248"/>
        <v>0</v>
      </c>
      <c r="BC28" s="287">
        <f t="shared" ref="BC28" si="251">IF($L28&gt;0,$L28*BB28,0)</f>
        <v>0</v>
      </c>
      <c r="BD28" s="282">
        <f t="shared" ref="BD28" si="252">IF($L28&gt;0,AN28,0)</f>
        <v>0</v>
      </c>
      <c r="BE28" s="281">
        <f t="shared" ref="BE28" si="253">IF($L28&gt;0,$L28*BD28,0)</f>
        <v>0</v>
      </c>
      <c r="BF28" s="281">
        <f t="shared" ref="BF28" si="254">IF($L28&gt;0,AP28,0)</f>
        <v>0</v>
      </c>
      <c r="BG28" s="281">
        <f t="shared" ref="BG28" si="255">IF($L28&gt;0,$L28*BF28,0)</f>
        <v>0</v>
      </c>
      <c r="BH28" s="281">
        <f t="shared" ref="BH28" si="256">IF($L28&gt;0,AR28,0)</f>
        <v>0</v>
      </c>
      <c r="BI28" s="281">
        <f t="shared" ref="BI28" si="257">IF($L28&gt;0,$L28*BH28,0)</f>
        <v>0</v>
      </c>
      <c r="BJ28" s="281">
        <f t="shared" ref="BJ28" si="258">IF($L28&gt;0,AT28,0)</f>
        <v>0</v>
      </c>
      <c r="BK28" s="287">
        <f t="shared" ref="BK28" si="259">IF($L28&gt;0,$L28*BJ28,0)</f>
        <v>0</v>
      </c>
      <c r="BL28" s="306">
        <f>IF(F28=vstupy!F$6,"1",0)</f>
        <v>0</v>
      </c>
      <c r="BM28" s="282">
        <f t="shared" ref="BM28" si="260">IF($BL28="1",AF28,0)</f>
        <v>0</v>
      </c>
      <c r="BN28" s="281">
        <f t="shared" ref="BN28" si="261">IF($BL28="1",AG28,0)</f>
        <v>0</v>
      </c>
      <c r="BO28" s="281">
        <f t="shared" ref="BO28" si="262">IF($BL28="1",AH28,0)</f>
        <v>0</v>
      </c>
      <c r="BP28" s="281">
        <f t="shared" ref="BP28" si="263">IF($BL28="1",AI28,0)</f>
        <v>0</v>
      </c>
      <c r="BQ28" s="281">
        <f t="shared" ref="BQ28" si="264">IF($BL28="1",AJ28,0)</f>
        <v>0</v>
      </c>
      <c r="BR28" s="281">
        <f t="shared" ref="BR28" si="265">IF($BL28="1",AK28,0)</f>
        <v>0</v>
      </c>
      <c r="BS28" s="281">
        <f t="shared" ref="BS28" si="266">IF($BL28="1",AL28,0)</f>
        <v>0</v>
      </c>
      <c r="BT28" s="287">
        <f t="shared" ref="BT28" si="267">IF($BL28="1",AM28,0)</f>
        <v>0</v>
      </c>
      <c r="BU28" s="282">
        <f t="shared" ref="BU28" si="268">IF($BL28="1",AN28,0)</f>
        <v>0</v>
      </c>
      <c r="BV28" s="271">
        <f t="shared" ref="BV28" si="269">IF($BL28="1",AO28,0)</f>
        <v>0</v>
      </c>
      <c r="BW28" s="271">
        <f t="shared" ref="BW28" si="270">IF($BL28="1",AP28,0)</f>
        <v>0</v>
      </c>
      <c r="BX28" s="271">
        <f t="shared" ref="BX28" si="271">IF($BL28="1",AQ28,0)</f>
        <v>0</v>
      </c>
      <c r="BY28" s="271">
        <f t="shared" ref="BY28" si="272">IF($BL28="1",AR28,0)</f>
        <v>0</v>
      </c>
      <c r="BZ28" s="271">
        <f t="shared" ref="BZ28" si="273">IF($BL28="1",AS28,0)</f>
        <v>0</v>
      </c>
      <c r="CA28" s="271">
        <f t="shared" ref="CA28" si="274">IF($BL28="1",AT28,0)</f>
        <v>0</v>
      </c>
      <c r="CB28" s="272">
        <f t="shared" ref="CB28" si="275">IF($BL28="1",AU28,0)</f>
        <v>0</v>
      </c>
      <c r="CC28" s="282">
        <f>IFERROR(IF($X28="N/A",Z28+AB28+AD28,X28+Z28+AB28+AD28),0)</f>
        <v>0</v>
      </c>
      <c r="CD28" s="287">
        <f>Y28+AA28+AC28+AE28</f>
        <v>0</v>
      </c>
    </row>
    <row r="29" spans="1:82" ht="12.6" customHeight="1" x14ac:dyDescent="0.2">
      <c r="B29" s="346"/>
      <c r="C29" s="329"/>
      <c r="D29" s="314"/>
      <c r="E29" s="314"/>
      <c r="F29" s="314"/>
      <c r="G29" s="327"/>
      <c r="H29" s="314"/>
      <c r="I29" s="314"/>
      <c r="J29" s="316"/>
      <c r="K29" s="314"/>
      <c r="L29" s="316"/>
      <c r="M29" s="314"/>
      <c r="N29" s="319"/>
      <c r="O29" s="319"/>
      <c r="P29" s="317"/>
      <c r="Q29" s="315"/>
      <c r="R29" s="313"/>
      <c r="S29" s="319"/>
      <c r="T29" s="153" t="s">
        <v>51</v>
      </c>
      <c r="U29" s="218">
        <f>IFERROR(VLOOKUP(T29,vstupy!$B$2:$C$12,2,FALSE),0)</f>
        <v>0</v>
      </c>
      <c r="V29" s="315"/>
      <c r="W29" s="335"/>
      <c r="X29" s="332"/>
      <c r="Y29" s="310"/>
      <c r="Z29" s="310"/>
      <c r="AA29" s="310"/>
      <c r="AB29" s="310"/>
      <c r="AC29" s="310"/>
      <c r="AD29" s="310"/>
      <c r="AE29" s="345"/>
      <c r="AF29" s="282"/>
      <c r="AG29" s="281"/>
      <c r="AH29" s="281"/>
      <c r="AI29" s="281"/>
      <c r="AJ29" s="281"/>
      <c r="AK29" s="281"/>
      <c r="AL29" s="281"/>
      <c r="AM29" s="287"/>
      <c r="AN29" s="271"/>
      <c r="AO29" s="271"/>
      <c r="AP29" s="271"/>
      <c r="AQ29" s="271"/>
      <c r="AR29" s="271"/>
      <c r="AS29" s="271"/>
      <c r="AT29" s="271"/>
      <c r="AU29" s="297"/>
      <c r="AV29" s="282"/>
      <c r="AW29" s="281"/>
      <c r="AX29" s="281"/>
      <c r="AY29" s="281"/>
      <c r="AZ29" s="281"/>
      <c r="BA29" s="281"/>
      <c r="BB29" s="281"/>
      <c r="BC29" s="287"/>
      <c r="BD29" s="282"/>
      <c r="BE29" s="281"/>
      <c r="BF29" s="281"/>
      <c r="BG29" s="281"/>
      <c r="BH29" s="281"/>
      <c r="BI29" s="281"/>
      <c r="BJ29" s="281"/>
      <c r="BK29" s="287"/>
      <c r="BL29" s="306"/>
      <c r="BM29" s="282"/>
      <c r="BN29" s="281"/>
      <c r="BO29" s="281"/>
      <c r="BP29" s="281"/>
      <c r="BQ29" s="281"/>
      <c r="BR29" s="281"/>
      <c r="BS29" s="281"/>
      <c r="BT29" s="287"/>
      <c r="BU29" s="282"/>
      <c r="BV29" s="271"/>
      <c r="BW29" s="271"/>
      <c r="BX29" s="271"/>
      <c r="BY29" s="271"/>
      <c r="BZ29" s="271"/>
      <c r="CA29" s="271"/>
      <c r="CB29" s="272"/>
      <c r="CC29" s="282"/>
      <c r="CD29" s="287"/>
    </row>
    <row r="30" spans="1:82" ht="12.6" customHeight="1" x14ac:dyDescent="0.2">
      <c r="B30" s="346"/>
      <c r="C30" s="329"/>
      <c r="D30" s="314"/>
      <c r="E30" s="314"/>
      <c r="F30" s="314"/>
      <c r="G30" s="327"/>
      <c r="H30" s="314"/>
      <c r="I30" s="314"/>
      <c r="J30" s="316"/>
      <c r="K30" s="314"/>
      <c r="L30" s="316"/>
      <c r="M30" s="314"/>
      <c r="N30" s="319"/>
      <c r="O30" s="319"/>
      <c r="P30" s="317"/>
      <c r="Q30" s="315"/>
      <c r="R30" s="313"/>
      <c r="S30" s="319"/>
      <c r="T30" s="153" t="s">
        <v>51</v>
      </c>
      <c r="U30" s="218">
        <f>IFERROR(VLOOKUP(T30,vstupy!$B$2:$C$12,2,FALSE),0)</f>
        <v>0</v>
      </c>
      <c r="V30" s="315"/>
      <c r="W30" s="335"/>
      <c r="X30" s="333"/>
      <c r="Y30" s="310"/>
      <c r="Z30" s="310"/>
      <c r="AA30" s="310"/>
      <c r="AB30" s="310"/>
      <c r="AC30" s="310"/>
      <c r="AD30" s="310"/>
      <c r="AE30" s="345"/>
      <c r="AF30" s="282"/>
      <c r="AG30" s="281"/>
      <c r="AH30" s="281"/>
      <c r="AI30" s="281"/>
      <c r="AJ30" s="281"/>
      <c r="AK30" s="281"/>
      <c r="AL30" s="281"/>
      <c r="AM30" s="287"/>
      <c r="AN30" s="271"/>
      <c r="AO30" s="271"/>
      <c r="AP30" s="271"/>
      <c r="AQ30" s="271"/>
      <c r="AR30" s="271"/>
      <c r="AS30" s="271"/>
      <c r="AT30" s="271"/>
      <c r="AU30" s="297"/>
      <c r="AV30" s="282"/>
      <c r="AW30" s="281"/>
      <c r="AX30" s="281"/>
      <c r="AY30" s="281"/>
      <c r="AZ30" s="281"/>
      <c r="BA30" s="281"/>
      <c r="BB30" s="281"/>
      <c r="BC30" s="287"/>
      <c r="BD30" s="282"/>
      <c r="BE30" s="281"/>
      <c r="BF30" s="281"/>
      <c r="BG30" s="281"/>
      <c r="BH30" s="281"/>
      <c r="BI30" s="281"/>
      <c r="BJ30" s="281"/>
      <c r="BK30" s="287"/>
      <c r="BL30" s="306"/>
      <c r="BM30" s="282"/>
      <c r="BN30" s="281"/>
      <c r="BO30" s="281"/>
      <c r="BP30" s="281"/>
      <c r="BQ30" s="281"/>
      <c r="BR30" s="281"/>
      <c r="BS30" s="281"/>
      <c r="BT30" s="287"/>
      <c r="BU30" s="282"/>
      <c r="BV30" s="271"/>
      <c r="BW30" s="271"/>
      <c r="BX30" s="271"/>
      <c r="BY30" s="271"/>
      <c r="BZ30" s="271"/>
      <c r="CA30" s="271"/>
      <c r="CB30" s="272"/>
      <c r="CC30" s="282"/>
      <c r="CD30" s="287"/>
    </row>
    <row r="31" spans="1:82" ht="12.6" customHeight="1" x14ac:dyDescent="0.2">
      <c r="A31" s="20"/>
      <c r="B31" s="346">
        <v>8</v>
      </c>
      <c r="C31" s="329"/>
      <c r="D31" s="314"/>
      <c r="E31" s="314"/>
      <c r="F31" s="314" t="s">
        <v>177</v>
      </c>
      <c r="G31" s="327"/>
      <c r="H31" s="314"/>
      <c r="I31" s="314"/>
      <c r="J31" s="316">
        <f t="shared" ref="J31" si="276">IF(I31="N",0,I31)</f>
        <v>0</v>
      </c>
      <c r="K31" s="314"/>
      <c r="L31" s="316">
        <f t="shared" ref="L31" si="277">IF(K31="N",0,K31)</f>
        <v>0</v>
      </c>
      <c r="M31" s="314" t="s">
        <v>177</v>
      </c>
      <c r="N31" s="319"/>
      <c r="O31" s="319"/>
      <c r="P31" s="317"/>
      <c r="Q31" s="315" t="s">
        <v>50</v>
      </c>
      <c r="R31" s="313">
        <f>VLOOKUP(Q31,vstupy!$B$17:$C$27,2,FALSE)</f>
        <v>0</v>
      </c>
      <c r="S31" s="319"/>
      <c r="T31" s="153" t="s">
        <v>51</v>
      </c>
      <c r="U31" s="218">
        <f>IFERROR(VLOOKUP(T31,vstupy!$B$2:$C$12,2,FALSE),0)</f>
        <v>0</v>
      </c>
      <c r="V31" s="315" t="s">
        <v>50</v>
      </c>
      <c r="W31" s="334">
        <f>VLOOKUP(V31,vstupy!$B$17:$C$27,2,FALSE)</f>
        <v>0</v>
      </c>
      <c r="X31" s="332" t="str">
        <f t="shared" ref="X31" si="278">IFERROR(IF(J31=0,"N",N31/I31),0)</f>
        <v>N</v>
      </c>
      <c r="Y31" s="309">
        <f t="shared" ref="Y31" si="279">N31</f>
        <v>0</v>
      </c>
      <c r="Z31" s="309" t="str">
        <f t="shared" ref="Z31" si="280">IFERROR(IF(J31=0,"N",O31/I31),0)</f>
        <v>N</v>
      </c>
      <c r="AA31" s="309">
        <f t="shared" ref="AA31" si="281">O31</f>
        <v>0</v>
      </c>
      <c r="AB31" s="309">
        <f t="shared" ref="AB31" si="282">P31*R31</f>
        <v>0</v>
      </c>
      <c r="AC31" s="309">
        <f t="shared" si="59"/>
        <v>0</v>
      </c>
      <c r="AD31" s="343">
        <f t="shared" ref="AD31" si="283">IF(S31&gt;0,IF(W31&gt;0,($G$7/160)*(S31/60)*W31,0),IF(W31&gt;0,($G$7/160)*((U31+U32+U33)/60)*W31,0))</f>
        <v>0</v>
      </c>
      <c r="AE31" s="344">
        <f t="shared" si="15"/>
        <v>0</v>
      </c>
      <c r="AF31" s="282">
        <f>IF($M31="In (zvyšuje náklady)",X31,0)</f>
        <v>0</v>
      </c>
      <c r="AG31" s="281">
        <f t="shared" ref="AG31:AM31" si="284">IF($M31="In (zvyšuje náklady)",Y31,0)</f>
        <v>0</v>
      </c>
      <c r="AH31" s="281">
        <f t="shared" si="284"/>
        <v>0</v>
      </c>
      <c r="AI31" s="281">
        <f t="shared" si="284"/>
        <v>0</v>
      </c>
      <c r="AJ31" s="281">
        <f t="shared" si="284"/>
        <v>0</v>
      </c>
      <c r="AK31" s="281">
        <f t="shared" si="284"/>
        <v>0</v>
      </c>
      <c r="AL31" s="281">
        <f t="shared" si="284"/>
        <v>0</v>
      </c>
      <c r="AM31" s="287">
        <f t="shared" si="284"/>
        <v>0</v>
      </c>
      <c r="AN31" s="298" t="str">
        <f t="shared" ref="AN31" si="285">IF($M31="In (zvyšuje náklady)",0,X31)</f>
        <v>N</v>
      </c>
      <c r="AO31" s="298">
        <f t="shared" ref="AO31" si="286">IF($M31="In (zvyšuje náklady)",0,Y31)</f>
        <v>0</v>
      </c>
      <c r="AP31" s="298" t="str">
        <f t="shared" ref="AP31" si="287">IF($M31="In (zvyšuje náklady)",0,Z31)</f>
        <v>N</v>
      </c>
      <c r="AQ31" s="298">
        <f t="shared" ref="AQ31" si="288">IF($M31="In (zvyšuje náklady)",0,AA31)</f>
        <v>0</v>
      </c>
      <c r="AR31" s="298">
        <f t="shared" ref="AR31" si="289">IF($M31="In (zvyšuje náklady)",0,AB31)</f>
        <v>0</v>
      </c>
      <c r="AS31" s="298">
        <f t="shared" ref="AS31" si="290">IF($M31="In (zvyšuje náklady)",0,AC31)</f>
        <v>0</v>
      </c>
      <c r="AT31" s="298">
        <f t="shared" ref="AT31" si="291">IF($M31="In (zvyšuje náklady)",0,AD31)</f>
        <v>0</v>
      </c>
      <c r="AU31" s="296">
        <f t="shared" ref="AU31" si="292">IF($M31="In (zvyšuje náklady)",0,AE31)</f>
        <v>0</v>
      </c>
      <c r="AV31" s="282">
        <f t="shared" ref="AV31:BB31" si="293">IF($L31&gt;0,AF31,0)</f>
        <v>0</v>
      </c>
      <c r="AW31" s="281">
        <f t="shared" ref="AW31:AY31" si="294">IF($L31&gt;0,$L31*AV31,0)</f>
        <v>0</v>
      </c>
      <c r="AX31" s="281">
        <f t="shared" si="293"/>
        <v>0</v>
      </c>
      <c r="AY31" s="281">
        <f t="shared" si="294"/>
        <v>0</v>
      </c>
      <c r="AZ31" s="281">
        <f t="shared" si="293"/>
        <v>0</v>
      </c>
      <c r="BA31" s="281">
        <f t="shared" ref="BA31" si="295">IF($L31&gt;0,$L31*AZ31,0)</f>
        <v>0</v>
      </c>
      <c r="BB31" s="281">
        <f t="shared" si="293"/>
        <v>0</v>
      </c>
      <c r="BC31" s="287">
        <f t="shared" ref="BC31" si="296">IF($L31&gt;0,$L31*BB31,0)</f>
        <v>0</v>
      </c>
      <c r="BD31" s="282">
        <f t="shared" ref="BD31" si="297">IF($L31&gt;0,AN31,0)</f>
        <v>0</v>
      </c>
      <c r="BE31" s="281">
        <f t="shared" ref="BE31" si="298">IF($L31&gt;0,$L31*BD31,0)</f>
        <v>0</v>
      </c>
      <c r="BF31" s="281">
        <f t="shared" ref="BF31" si="299">IF($L31&gt;0,AP31,0)</f>
        <v>0</v>
      </c>
      <c r="BG31" s="281">
        <f t="shared" ref="BG31" si="300">IF($L31&gt;0,$L31*BF31,0)</f>
        <v>0</v>
      </c>
      <c r="BH31" s="281">
        <f t="shared" ref="BH31" si="301">IF($L31&gt;0,AR31,0)</f>
        <v>0</v>
      </c>
      <c r="BI31" s="281">
        <f t="shared" ref="BI31" si="302">IF($L31&gt;0,$L31*BH31,0)</f>
        <v>0</v>
      </c>
      <c r="BJ31" s="281">
        <f t="shared" ref="BJ31" si="303">IF($L31&gt;0,AT31,0)</f>
        <v>0</v>
      </c>
      <c r="BK31" s="287">
        <f t="shared" ref="BK31" si="304">IF($L31&gt;0,$L31*BJ31,0)</f>
        <v>0</v>
      </c>
      <c r="BL31" s="306">
        <f>IF(F31=vstupy!F$6,"1",0)</f>
        <v>0</v>
      </c>
      <c r="BM31" s="282">
        <f t="shared" ref="BM31" si="305">IF($BL31="1",AF31,0)</f>
        <v>0</v>
      </c>
      <c r="BN31" s="281">
        <f t="shared" ref="BN31" si="306">IF($BL31="1",AG31,0)</f>
        <v>0</v>
      </c>
      <c r="BO31" s="281">
        <f t="shared" ref="BO31" si="307">IF($BL31="1",AH31,0)</f>
        <v>0</v>
      </c>
      <c r="BP31" s="281">
        <f t="shared" ref="BP31" si="308">IF($BL31="1",AI31,0)</f>
        <v>0</v>
      </c>
      <c r="BQ31" s="281">
        <f t="shared" ref="BQ31" si="309">IF($BL31="1",AJ31,0)</f>
        <v>0</v>
      </c>
      <c r="BR31" s="281">
        <f t="shared" ref="BR31" si="310">IF($BL31="1",AK31,0)</f>
        <v>0</v>
      </c>
      <c r="BS31" s="281">
        <f t="shared" ref="BS31" si="311">IF($BL31="1",AL31,0)</f>
        <v>0</v>
      </c>
      <c r="BT31" s="287">
        <f t="shared" ref="BT31" si="312">IF($BL31="1",AM31,0)</f>
        <v>0</v>
      </c>
      <c r="BU31" s="282">
        <f t="shared" ref="BU31" si="313">IF($BL31="1",AN31,0)</f>
        <v>0</v>
      </c>
      <c r="BV31" s="271">
        <f t="shared" ref="BV31" si="314">IF($BL31="1",AO31,0)</f>
        <v>0</v>
      </c>
      <c r="BW31" s="271">
        <f t="shared" ref="BW31" si="315">IF($BL31="1",AP31,0)</f>
        <v>0</v>
      </c>
      <c r="BX31" s="271">
        <f t="shared" ref="BX31" si="316">IF($BL31="1",AQ31,0)</f>
        <v>0</v>
      </c>
      <c r="BY31" s="271">
        <f t="shared" ref="BY31" si="317">IF($BL31="1",AR31,0)</f>
        <v>0</v>
      </c>
      <c r="BZ31" s="271">
        <f t="shared" ref="BZ31" si="318">IF($BL31="1",AS31,0)</f>
        <v>0</v>
      </c>
      <c r="CA31" s="271">
        <f t="shared" ref="CA31" si="319">IF($BL31="1",AT31,0)</f>
        <v>0</v>
      </c>
      <c r="CB31" s="272">
        <f t="shared" ref="CB31" si="320">IF($BL31="1",AU31,0)</f>
        <v>0</v>
      </c>
      <c r="CC31" s="282">
        <f>IFERROR(IF($X31="N/A",Z31+AB31+AD31,X31+Z31+AB31+AD31),0)</f>
        <v>0</v>
      </c>
      <c r="CD31" s="287">
        <f>Y31+AA31+AC31+AE31</f>
        <v>0</v>
      </c>
    </row>
    <row r="32" spans="1:82" ht="12.6" customHeight="1" x14ac:dyDescent="0.2">
      <c r="A32" s="20"/>
      <c r="B32" s="346"/>
      <c r="C32" s="329"/>
      <c r="D32" s="314"/>
      <c r="E32" s="314"/>
      <c r="F32" s="314"/>
      <c r="G32" s="327"/>
      <c r="H32" s="314"/>
      <c r="I32" s="314"/>
      <c r="J32" s="316"/>
      <c r="K32" s="314"/>
      <c r="L32" s="316"/>
      <c r="M32" s="314"/>
      <c r="N32" s="319"/>
      <c r="O32" s="319"/>
      <c r="P32" s="317"/>
      <c r="Q32" s="315"/>
      <c r="R32" s="313"/>
      <c r="S32" s="319"/>
      <c r="T32" s="153" t="s">
        <v>51</v>
      </c>
      <c r="U32" s="218">
        <f>IFERROR(VLOOKUP(T32,vstupy!$B$2:$C$12,2,FALSE),0)</f>
        <v>0</v>
      </c>
      <c r="V32" s="315"/>
      <c r="W32" s="335"/>
      <c r="X32" s="332"/>
      <c r="Y32" s="310"/>
      <c r="Z32" s="310"/>
      <c r="AA32" s="310"/>
      <c r="AB32" s="310"/>
      <c r="AC32" s="310"/>
      <c r="AD32" s="310"/>
      <c r="AE32" s="345"/>
      <c r="AF32" s="282"/>
      <c r="AG32" s="281"/>
      <c r="AH32" s="281"/>
      <c r="AI32" s="281"/>
      <c r="AJ32" s="281"/>
      <c r="AK32" s="281"/>
      <c r="AL32" s="281"/>
      <c r="AM32" s="287"/>
      <c r="AN32" s="271"/>
      <c r="AO32" s="271"/>
      <c r="AP32" s="271"/>
      <c r="AQ32" s="271"/>
      <c r="AR32" s="271"/>
      <c r="AS32" s="271"/>
      <c r="AT32" s="271"/>
      <c r="AU32" s="297"/>
      <c r="AV32" s="282"/>
      <c r="AW32" s="281"/>
      <c r="AX32" s="281"/>
      <c r="AY32" s="281"/>
      <c r="AZ32" s="281"/>
      <c r="BA32" s="281"/>
      <c r="BB32" s="281"/>
      <c r="BC32" s="287"/>
      <c r="BD32" s="282"/>
      <c r="BE32" s="281"/>
      <c r="BF32" s="281"/>
      <c r="BG32" s="281"/>
      <c r="BH32" s="281"/>
      <c r="BI32" s="281"/>
      <c r="BJ32" s="281"/>
      <c r="BK32" s="287"/>
      <c r="BL32" s="306"/>
      <c r="BM32" s="282"/>
      <c r="BN32" s="281"/>
      <c r="BO32" s="281"/>
      <c r="BP32" s="281"/>
      <c r="BQ32" s="281"/>
      <c r="BR32" s="281"/>
      <c r="BS32" s="281"/>
      <c r="BT32" s="287"/>
      <c r="BU32" s="282"/>
      <c r="BV32" s="271"/>
      <c r="BW32" s="271"/>
      <c r="BX32" s="271"/>
      <c r="BY32" s="271"/>
      <c r="BZ32" s="271"/>
      <c r="CA32" s="271"/>
      <c r="CB32" s="272"/>
      <c r="CC32" s="282"/>
      <c r="CD32" s="287"/>
    </row>
    <row r="33" spans="1:82" ht="12.6" customHeight="1" x14ac:dyDescent="0.2">
      <c r="A33" s="20"/>
      <c r="B33" s="346"/>
      <c r="C33" s="329"/>
      <c r="D33" s="314"/>
      <c r="E33" s="314"/>
      <c r="F33" s="314"/>
      <c r="G33" s="327"/>
      <c r="H33" s="314"/>
      <c r="I33" s="314"/>
      <c r="J33" s="316"/>
      <c r="K33" s="314"/>
      <c r="L33" s="316"/>
      <c r="M33" s="314"/>
      <c r="N33" s="319"/>
      <c r="O33" s="319"/>
      <c r="P33" s="317"/>
      <c r="Q33" s="315"/>
      <c r="R33" s="313"/>
      <c r="S33" s="319"/>
      <c r="T33" s="153" t="s">
        <v>51</v>
      </c>
      <c r="U33" s="218">
        <f>IFERROR(VLOOKUP(T33,vstupy!$B$2:$C$12,2,FALSE),0)</f>
        <v>0</v>
      </c>
      <c r="V33" s="315"/>
      <c r="W33" s="335"/>
      <c r="X33" s="333"/>
      <c r="Y33" s="310"/>
      <c r="Z33" s="310"/>
      <c r="AA33" s="310"/>
      <c r="AB33" s="310"/>
      <c r="AC33" s="310"/>
      <c r="AD33" s="310"/>
      <c r="AE33" s="345"/>
      <c r="AF33" s="282"/>
      <c r="AG33" s="281"/>
      <c r="AH33" s="281"/>
      <c r="AI33" s="281"/>
      <c r="AJ33" s="281"/>
      <c r="AK33" s="281"/>
      <c r="AL33" s="281"/>
      <c r="AM33" s="287"/>
      <c r="AN33" s="271"/>
      <c r="AO33" s="271"/>
      <c r="AP33" s="271"/>
      <c r="AQ33" s="271"/>
      <c r="AR33" s="271"/>
      <c r="AS33" s="271"/>
      <c r="AT33" s="271"/>
      <c r="AU33" s="297"/>
      <c r="AV33" s="282"/>
      <c r="AW33" s="281"/>
      <c r="AX33" s="281"/>
      <c r="AY33" s="281"/>
      <c r="AZ33" s="281"/>
      <c r="BA33" s="281"/>
      <c r="BB33" s="281"/>
      <c r="BC33" s="287"/>
      <c r="BD33" s="282"/>
      <c r="BE33" s="281"/>
      <c r="BF33" s="281"/>
      <c r="BG33" s="281"/>
      <c r="BH33" s="281"/>
      <c r="BI33" s="281"/>
      <c r="BJ33" s="281"/>
      <c r="BK33" s="287"/>
      <c r="BL33" s="306"/>
      <c r="BM33" s="282"/>
      <c r="BN33" s="281"/>
      <c r="BO33" s="281"/>
      <c r="BP33" s="281"/>
      <c r="BQ33" s="281"/>
      <c r="BR33" s="281"/>
      <c r="BS33" s="281"/>
      <c r="BT33" s="287"/>
      <c r="BU33" s="282"/>
      <c r="BV33" s="271"/>
      <c r="BW33" s="271"/>
      <c r="BX33" s="271"/>
      <c r="BY33" s="271"/>
      <c r="BZ33" s="271"/>
      <c r="CA33" s="271"/>
      <c r="CB33" s="272"/>
      <c r="CC33" s="282"/>
      <c r="CD33" s="287"/>
    </row>
    <row r="34" spans="1:82" ht="12.6" customHeight="1" x14ac:dyDescent="0.2">
      <c r="B34" s="346">
        <v>9</v>
      </c>
      <c r="C34" s="329"/>
      <c r="D34" s="314"/>
      <c r="E34" s="314"/>
      <c r="F34" s="314" t="s">
        <v>177</v>
      </c>
      <c r="G34" s="327"/>
      <c r="H34" s="314"/>
      <c r="I34" s="314"/>
      <c r="J34" s="316">
        <f t="shared" ref="J34" si="321">IF(I34="N",0,I34)</f>
        <v>0</v>
      </c>
      <c r="K34" s="314"/>
      <c r="L34" s="316">
        <f t="shared" ref="L34" si="322">IF(K34="N",0,K34)</f>
        <v>0</v>
      </c>
      <c r="M34" s="314" t="s">
        <v>177</v>
      </c>
      <c r="N34" s="319"/>
      <c r="O34" s="319"/>
      <c r="P34" s="317"/>
      <c r="Q34" s="315" t="s">
        <v>50</v>
      </c>
      <c r="R34" s="313">
        <f>VLOOKUP(Q34,vstupy!$B$17:$C$27,2,FALSE)</f>
        <v>0</v>
      </c>
      <c r="S34" s="319"/>
      <c r="T34" s="153" t="s">
        <v>51</v>
      </c>
      <c r="U34" s="218">
        <f>IFERROR(VLOOKUP(T34,vstupy!$B$2:$C$12,2,FALSE),0)</f>
        <v>0</v>
      </c>
      <c r="V34" s="315" t="s">
        <v>50</v>
      </c>
      <c r="W34" s="334">
        <f>VLOOKUP(V34,vstupy!$B$17:$C$27,2,FALSE)</f>
        <v>0</v>
      </c>
      <c r="X34" s="332" t="str">
        <f t="shared" ref="X34" si="323">IFERROR(IF(J34=0,"N",N34/I34),0)</f>
        <v>N</v>
      </c>
      <c r="Y34" s="309">
        <f t="shared" ref="Y34" si="324">N34</f>
        <v>0</v>
      </c>
      <c r="Z34" s="309" t="str">
        <f t="shared" ref="Z34" si="325">IFERROR(IF(J34=0,"N",O34/I34),0)</f>
        <v>N</v>
      </c>
      <c r="AA34" s="309">
        <f t="shared" ref="AA34" si="326">O34</f>
        <v>0</v>
      </c>
      <c r="AB34" s="309">
        <f t="shared" ref="AB34" si="327">P34*R34</f>
        <v>0</v>
      </c>
      <c r="AC34" s="309">
        <f t="shared" si="59"/>
        <v>0</v>
      </c>
      <c r="AD34" s="343">
        <f t="shared" ref="AD34" si="328">IF(S34&gt;0,IF(W34&gt;0,($G$7/160)*(S34/60)*W34,0),IF(W34&gt;0,($G$7/160)*((U34+U35+U36)/60)*W34,0))</f>
        <v>0</v>
      </c>
      <c r="AE34" s="344">
        <f t="shared" si="15"/>
        <v>0</v>
      </c>
      <c r="AF34" s="282">
        <f>IF($M34="In (zvyšuje náklady)",X34,0)</f>
        <v>0</v>
      </c>
      <c r="AG34" s="281">
        <f t="shared" ref="AG34:AM34" si="329">IF($M34="In (zvyšuje náklady)",Y34,0)</f>
        <v>0</v>
      </c>
      <c r="AH34" s="281">
        <f t="shared" si="329"/>
        <v>0</v>
      </c>
      <c r="AI34" s="281">
        <f t="shared" si="329"/>
        <v>0</v>
      </c>
      <c r="AJ34" s="281">
        <f t="shared" si="329"/>
        <v>0</v>
      </c>
      <c r="AK34" s="281">
        <f t="shared" si="329"/>
        <v>0</v>
      </c>
      <c r="AL34" s="281">
        <f t="shared" si="329"/>
        <v>0</v>
      </c>
      <c r="AM34" s="287">
        <f t="shared" si="329"/>
        <v>0</v>
      </c>
      <c r="AN34" s="298" t="str">
        <f t="shared" ref="AN34" si="330">IF($M34="In (zvyšuje náklady)",0,X34)</f>
        <v>N</v>
      </c>
      <c r="AO34" s="298">
        <f t="shared" ref="AO34" si="331">IF($M34="In (zvyšuje náklady)",0,Y34)</f>
        <v>0</v>
      </c>
      <c r="AP34" s="298" t="str">
        <f t="shared" ref="AP34" si="332">IF($M34="In (zvyšuje náklady)",0,Z34)</f>
        <v>N</v>
      </c>
      <c r="AQ34" s="298">
        <f t="shared" ref="AQ34" si="333">IF($M34="In (zvyšuje náklady)",0,AA34)</f>
        <v>0</v>
      </c>
      <c r="AR34" s="298">
        <f t="shared" ref="AR34" si="334">IF($M34="In (zvyšuje náklady)",0,AB34)</f>
        <v>0</v>
      </c>
      <c r="AS34" s="298">
        <f t="shared" ref="AS34" si="335">IF($M34="In (zvyšuje náklady)",0,AC34)</f>
        <v>0</v>
      </c>
      <c r="AT34" s="298">
        <f t="shared" ref="AT34" si="336">IF($M34="In (zvyšuje náklady)",0,AD34)</f>
        <v>0</v>
      </c>
      <c r="AU34" s="296">
        <f t="shared" ref="AU34" si="337">IF($M34="In (zvyšuje náklady)",0,AE34)</f>
        <v>0</v>
      </c>
      <c r="AV34" s="282">
        <f t="shared" ref="AV34:BB34" si="338">IF($L34&gt;0,AF34,0)</f>
        <v>0</v>
      </c>
      <c r="AW34" s="281">
        <f t="shared" ref="AW34:AY34" si="339">IF($L34&gt;0,$L34*AV34,0)</f>
        <v>0</v>
      </c>
      <c r="AX34" s="281">
        <f t="shared" si="338"/>
        <v>0</v>
      </c>
      <c r="AY34" s="281">
        <f t="shared" si="339"/>
        <v>0</v>
      </c>
      <c r="AZ34" s="281">
        <f t="shared" si="338"/>
        <v>0</v>
      </c>
      <c r="BA34" s="281">
        <f t="shared" ref="BA34" si="340">IF($L34&gt;0,$L34*AZ34,0)</f>
        <v>0</v>
      </c>
      <c r="BB34" s="281">
        <f t="shared" si="338"/>
        <v>0</v>
      </c>
      <c r="BC34" s="287">
        <f t="shared" ref="BC34" si="341">IF($L34&gt;0,$L34*BB34,0)</f>
        <v>0</v>
      </c>
      <c r="BD34" s="282">
        <f t="shared" ref="BD34" si="342">IF($L34&gt;0,AN34,0)</f>
        <v>0</v>
      </c>
      <c r="BE34" s="281">
        <f t="shared" ref="BE34" si="343">IF($L34&gt;0,$L34*BD34,0)</f>
        <v>0</v>
      </c>
      <c r="BF34" s="281">
        <f t="shared" ref="BF34" si="344">IF($L34&gt;0,AP34,0)</f>
        <v>0</v>
      </c>
      <c r="BG34" s="281">
        <f t="shared" ref="BG34" si="345">IF($L34&gt;0,$L34*BF34,0)</f>
        <v>0</v>
      </c>
      <c r="BH34" s="281">
        <f t="shared" ref="BH34" si="346">IF($L34&gt;0,AR34,0)</f>
        <v>0</v>
      </c>
      <c r="BI34" s="281">
        <f t="shared" ref="BI34" si="347">IF($L34&gt;0,$L34*BH34,0)</f>
        <v>0</v>
      </c>
      <c r="BJ34" s="281">
        <f t="shared" ref="BJ34" si="348">IF($L34&gt;0,AT34,0)</f>
        <v>0</v>
      </c>
      <c r="BK34" s="287">
        <f t="shared" ref="BK34" si="349">IF($L34&gt;0,$L34*BJ34,0)</f>
        <v>0</v>
      </c>
      <c r="BL34" s="306">
        <f>IF(F34=vstupy!F$6,"1",0)</f>
        <v>0</v>
      </c>
      <c r="BM34" s="282">
        <f t="shared" ref="BM34" si="350">IF($BL34="1",AF34,0)</f>
        <v>0</v>
      </c>
      <c r="BN34" s="281">
        <f t="shared" ref="BN34" si="351">IF($BL34="1",AG34,0)</f>
        <v>0</v>
      </c>
      <c r="BO34" s="281">
        <f t="shared" ref="BO34" si="352">IF($BL34="1",AH34,0)</f>
        <v>0</v>
      </c>
      <c r="BP34" s="281">
        <f t="shared" ref="BP34" si="353">IF($BL34="1",AI34,0)</f>
        <v>0</v>
      </c>
      <c r="BQ34" s="281">
        <f t="shared" ref="BQ34" si="354">IF($BL34="1",AJ34,0)</f>
        <v>0</v>
      </c>
      <c r="BR34" s="281">
        <f t="shared" ref="BR34" si="355">IF($BL34="1",AK34,0)</f>
        <v>0</v>
      </c>
      <c r="BS34" s="281">
        <f t="shared" ref="BS34" si="356">IF($BL34="1",AL34,0)</f>
        <v>0</v>
      </c>
      <c r="BT34" s="287">
        <f t="shared" ref="BT34" si="357">IF($BL34="1",AM34,0)</f>
        <v>0</v>
      </c>
      <c r="BU34" s="282">
        <f t="shared" ref="BU34" si="358">IF($BL34="1",AN34,0)</f>
        <v>0</v>
      </c>
      <c r="BV34" s="271">
        <f t="shared" ref="BV34" si="359">IF($BL34="1",AO34,0)</f>
        <v>0</v>
      </c>
      <c r="BW34" s="271">
        <f t="shared" ref="BW34" si="360">IF($BL34="1",AP34,0)</f>
        <v>0</v>
      </c>
      <c r="BX34" s="271">
        <f t="shared" ref="BX34" si="361">IF($BL34="1",AQ34,0)</f>
        <v>0</v>
      </c>
      <c r="BY34" s="271">
        <f t="shared" ref="BY34" si="362">IF($BL34="1",AR34,0)</f>
        <v>0</v>
      </c>
      <c r="BZ34" s="271">
        <f t="shared" ref="BZ34" si="363">IF($BL34="1",AS34,0)</f>
        <v>0</v>
      </c>
      <c r="CA34" s="271">
        <f t="shared" ref="CA34" si="364">IF($BL34="1",AT34,0)</f>
        <v>0</v>
      </c>
      <c r="CB34" s="272">
        <f t="shared" ref="CB34" si="365">IF($BL34="1",AU34,0)</f>
        <v>0</v>
      </c>
      <c r="CC34" s="282">
        <f>IFERROR(IF($X34="N/A",Z34+AB34+AD34,X34+Z34+AB34+AD34),0)</f>
        <v>0</v>
      </c>
      <c r="CD34" s="287">
        <f>Y34+AA34+AC34+AE34</f>
        <v>0</v>
      </c>
    </row>
    <row r="35" spans="1:82" ht="12.6" customHeight="1" x14ac:dyDescent="0.2">
      <c r="B35" s="346"/>
      <c r="C35" s="329"/>
      <c r="D35" s="314"/>
      <c r="E35" s="314"/>
      <c r="F35" s="314"/>
      <c r="G35" s="327"/>
      <c r="H35" s="314"/>
      <c r="I35" s="314"/>
      <c r="J35" s="316"/>
      <c r="K35" s="314"/>
      <c r="L35" s="316"/>
      <c r="M35" s="314"/>
      <c r="N35" s="319"/>
      <c r="O35" s="319"/>
      <c r="P35" s="317"/>
      <c r="Q35" s="315"/>
      <c r="R35" s="313"/>
      <c r="S35" s="319"/>
      <c r="T35" s="153" t="s">
        <v>51</v>
      </c>
      <c r="U35" s="218">
        <f>IFERROR(VLOOKUP(T35,vstupy!$B$2:$C$12,2,FALSE),0)</f>
        <v>0</v>
      </c>
      <c r="V35" s="315"/>
      <c r="W35" s="335"/>
      <c r="X35" s="332"/>
      <c r="Y35" s="310"/>
      <c r="Z35" s="310"/>
      <c r="AA35" s="310"/>
      <c r="AB35" s="310"/>
      <c r="AC35" s="310"/>
      <c r="AD35" s="310"/>
      <c r="AE35" s="345"/>
      <c r="AF35" s="282"/>
      <c r="AG35" s="281"/>
      <c r="AH35" s="281"/>
      <c r="AI35" s="281"/>
      <c r="AJ35" s="281"/>
      <c r="AK35" s="281"/>
      <c r="AL35" s="281"/>
      <c r="AM35" s="287"/>
      <c r="AN35" s="271"/>
      <c r="AO35" s="271"/>
      <c r="AP35" s="271"/>
      <c r="AQ35" s="271"/>
      <c r="AR35" s="271"/>
      <c r="AS35" s="271"/>
      <c r="AT35" s="271"/>
      <c r="AU35" s="297"/>
      <c r="AV35" s="282"/>
      <c r="AW35" s="281"/>
      <c r="AX35" s="281"/>
      <c r="AY35" s="281"/>
      <c r="AZ35" s="281"/>
      <c r="BA35" s="281"/>
      <c r="BB35" s="281"/>
      <c r="BC35" s="287"/>
      <c r="BD35" s="282"/>
      <c r="BE35" s="281"/>
      <c r="BF35" s="281"/>
      <c r="BG35" s="281"/>
      <c r="BH35" s="281"/>
      <c r="BI35" s="281"/>
      <c r="BJ35" s="281"/>
      <c r="BK35" s="287"/>
      <c r="BL35" s="306"/>
      <c r="BM35" s="282"/>
      <c r="BN35" s="281"/>
      <c r="BO35" s="281"/>
      <c r="BP35" s="281"/>
      <c r="BQ35" s="281"/>
      <c r="BR35" s="281"/>
      <c r="BS35" s="281"/>
      <c r="BT35" s="287"/>
      <c r="BU35" s="282"/>
      <c r="BV35" s="271"/>
      <c r="BW35" s="271"/>
      <c r="BX35" s="271"/>
      <c r="BY35" s="271"/>
      <c r="BZ35" s="271"/>
      <c r="CA35" s="271"/>
      <c r="CB35" s="272"/>
      <c r="CC35" s="282"/>
      <c r="CD35" s="287"/>
    </row>
    <row r="36" spans="1:82" ht="12.6" customHeight="1" x14ac:dyDescent="0.2">
      <c r="B36" s="346"/>
      <c r="C36" s="329"/>
      <c r="D36" s="314"/>
      <c r="E36" s="314"/>
      <c r="F36" s="314"/>
      <c r="G36" s="327"/>
      <c r="H36" s="314"/>
      <c r="I36" s="314"/>
      <c r="J36" s="316"/>
      <c r="K36" s="314"/>
      <c r="L36" s="316"/>
      <c r="M36" s="314"/>
      <c r="N36" s="319"/>
      <c r="O36" s="319"/>
      <c r="P36" s="317"/>
      <c r="Q36" s="315"/>
      <c r="R36" s="313"/>
      <c r="S36" s="319"/>
      <c r="T36" s="153" t="s">
        <v>51</v>
      </c>
      <c r="U36" s="218">
        <f>IFERROR(VLOOKUP(T36,vstupy!$B$2:$C$12,2,FALSE),0)</f>
        <v>0</v>
      </c>
      <c r="V36" s="315"/>
      <c r="W36" s="335"/>
      <c r="X36" s="333"/>
      <c r="Y36" s="310"/>
      <c r="Z36" s="310"/>
      <c r="AA36" s="310"/>
      <c r="AB36" s="310"/>
      <c r="AC36" s="310"/>
      <c r="AD36" s="310"/>
      <c r="AE36" s="345"/>
      <c r="AF36" s="282"/>
      <c r="AG36" s="281"/>
      <c r="AH36" s="281"/>
      <c r="AI36" s="281"/>
      <c r="AJ36" s="281"/>
      <c r="AK36" s="281"/>
      <c r="AL36" s="281"/>
      <c r="AM36" s="287"/>
      <c r="AN36" s="271"/>
      <c r="AO36" s="271"/>
      <c r="AP36" s="271"/>
      <c r="AQ36" s="271"/>
      <c r="AR36" s="271"/>
      <c r="AS36" s="271"/>
      <c r="AT36" s="271"/>
      <c r="AU36" s="297"/>
      <c r="AV36" s="282"/>
      <c r="AW36" s="281"/>
      <c r="AX36" s="281"/>
      <c r="AY36" s="281"/>
      <c r="AZ36" s="281"/>
      <c r="BA36" s="281"/>
      <c r="BB36" s="281"/>
      <c r="BC36" s="287"/>
      <c r="BD36" s="282"/>
      <c r="BE36" s="281"/>
      <c r="BF36" s="281"/>
      <c r="BG36" s="281"/>
      <c r="BH36" s="281"/>
      <c r="BI36" s="281"/>
      <c r="BJ36" s="281"/>
      <c r="BK36" s="287"/>
      <c r="BL36" s="306"/>
      <c r="BM36" s="282"/>
      <c r="BN36" s="281"/>
      <c r="BO36" s="281"/>
      <c r="BP36" s="281"/>
      <c r="BQ36" s="281"/>
      <c r="BR36" s="281"/>
      <c r="BS36" s="281"/>
      <c r="BT36" s="287"/>
      <c r="BU36" s="282"/>
      <c r="BV36" s="271"/>
      <c r="BW36" s="271"/>
      <c r="BX36" s="271"/>
      <c r="BY36" s="271"/>
      <c r="BZ36" s="271"/>
      <c r="CA36" s="271"/>
      <c r="CB36" s="272"/>
      <c r="CC36" s="282"/>
      <c r="CD36" s="287"/>
    </row>
    <row r="37" spans="1:82" s="20" customFormat="1" ht="12.6" customHeight="1" x14ac:dyDescent="0.2">
      <c r="B37" s="346">
        <v>10</v>
      </c>
      <c r="C37" s="314"/>
      <c r="D37" s="314"/>
      <c r="E37" s="314"/>
      <c r="F37" s="314" t="s">
        <v>177</v>
      </c>
      <c r="G37" s="327"/>
      <c r="H37" s="314"/>
      <c r="I37" s="314"/>
      <c r="J37" s="316">
        <f t="shared" ref="J37" si="366">IF(I37="N",0,I37)</f>
        <v>0</v>
      </c>
      <c r="K37" s="314"/>
      <c r="L37" s="316">
        <f t="shared" ref="L37" si="367">IF(K37="N",0,K37)</f>
        <v>0</v>
      </c>
      <c r="M37" s="314" t="s">
        <v>177</v>
      </c>
      <c r="N37" s="319"/>
      <c r="O37" s="319"/>
      <c r="P37" s="317"/>
      <c r="Q37" s="315" t="s">
        <v>50</v>
      </c>
      <c r="R37" s="313">
        <f>VLOOKUP(Q37,vstupy!$B$17:$C$27,2,FALSE)</f>
        <v>0</v>
      </c>
      <c r="S37" s="319"/>
      <c r="T37" s="153" t="s">
        <v>51</v>
      </c>
      <c r="U37" s="218">
        <f>IFERROR(VLOOKUP(T37,vstupy!$B$2:$C$12,2,FALSE),0)</f>
        <v>0</v>
      </c>
      <c r="V37" s="315" t="s">
        <v>50</v>
      </c>
      <c r="W37" s="334">
        <f>VLOOKUP(V37,vstupy!$B$17:$C$27,2,FALSE)</f>
        <v>0</v>
      </c>
      <c r="X37" s="332" t="str">
        <f t="shared" ref="X37" si="368">IFERROR(IF(J37=0,"N",N37/I37),0)</f>
        <v>N</v>
      </c>
      <c r="Y37" s="309">
        <f t="shared" ref="Y37" si="369">N37</f>
        <v>0</v>
      </c>
      <c r="Z37" s="309" t="str">
        <f t="shared" ref="Z37" si="370">IFERROR(IF(J37=0,"N",O37/I37),0)</f>
        <v>N</v>
      </c>
      <c r="AA37" s="309">
        <f t="shared" ref="AA37" si="371">O37</f>
        <v>0</v>
      </c>
      <c r="AB37" s="309">
        <f t="shared" ref="AB37" si="372">P37*R37</f>
        <v>0</v>
      </c>
      <c r="AC37" s="309">
        <f t="shared" si="59"/>
        <v>0</v>
      </c>
      <c r="AD37" s="343">
        <f t="shared" ref="AD37" si="373">IF(S37&gt;0,IF(W37&gt;0,($G$7/160)*(S37/60)*W37,0),IF(W37&gt;0,($G$7/160)*((U37+U38+U39)/60)*W37,0))</f>
        <v>0</v>
      </c>
      <c r="AE37" s="344">
        <f t="shared" si="15"/>
        <v>0</v>
      </c>
      <c r="AF37" s="282">
        <f>IF($M37="In (zvyšuje náklady)",X37,0)</f>
        <v>0</v>
      </c>
      <c r="AG37" s="281">
        <f t="shared" ref="AG37:AM37" si="374">IF($M37="In (zvyšuje náklady)",Y37,0)</f>
        <v>0</v>
      </c>
      <c r="AH37" s="281">
        <f t="shared" si="374"/>
        <v>0</v>
      </c>
      <c r="AI37" s="281">
        <f t="shared" si="374"/>
        <v>0</v>
      </c>
      <c r="AJ37" s="281">
        <f t="shared" si="374"/>
        <v>0</v>
      </c>
      <c r="AK37" s="281">
        <f t="shared" si="374"/>
        <v>0</v>
      </c>
      <c r="AL37" s="281">
        <f t="shared" si="374"/>
        <v>0</v>
      </c>
      <c r="AM37" s="287">
        <f t="shared" si="374"/>
        <v>0</v>
      </c>
      <c r="AN37" s="298" t="str">
        <f t="shared" ref="AN37" si="375">IF($M37="In (zvyšuje náklady)",0,X37)</f>
        <v>N</v>
      </c>
      <c r="AO37" s="298">
        <f t="shared" ref="AO37" si="376">IF($M37="In (zvyšuje náklady)",0,Y37)</f>
        <v>0</v>
      </c>
      <c r="AP37" s="298" t="str">
        <f t="shared" ref="AP37" si="377">IF($M37="In (zvyšuje náklady)",0,Z37)</f>
        <v>N</v>
      </c>
      <c r="AQ37" s="298">
        <f t="shared" ref="AQ37" si="378">IF($M37="In (zvyšuje náklady)",0,AA37)</f>
        <v>0</v>
      </c>
      <c r="AR37" s="298">
        <f t="shared" ref="AR37" si="379">IF($M37="In (zvyšuje náklady)",0,AB37)</f>
        <v>0</v>
      </c>
      <c r="AS37" s="298">
        <f t="shared" ref="AS37" si="380">IF($M37="In (zvyšuje náklady)",0,AC37)</f>
        <v>0</v>
      </c>
      <c r="AT37" s="298">
        <f t="shared" ref="AT37" si="381">IF($M37="In (zvyšuje náklady)",0,AD37)</f>
        <v>0</v>
      </c>
      <c r="AU37" s="296">
        <f t="shared" ref="AU37" si="382">IF($M37="In (zvyšuje náklady)",0,AE37)</f>
        <v>0</v>
      </c>
      <c r="AV37" s="282">
        <f t="shared" ref="AV37:BB37" si="383">IF($L37&gt;0,AF37,0)</f>
        <v>0</v>
      </c>
      <c r="AW37" s="281">
        <f t="shared" ref="AW37:AY37" si="384">IF($L37&gt;0,$L37*AV37,0)</f>
        <v>0</v>
      </c>
      <c r="AX37" s="281">
        <f t="shared" si="383"/>
        <v>0</v>
      </c>
      <c r="AY37" s="281">
        <f t="shared" si="384"/>
        <v>0</v>
      </c>
      <c r="AZ37" s="281">
        <f t="shared" si="383"/>
        <v>0</v>
      </c>
      <c r="BA37" s="281">
        <f t="shared" ref="BA37" si="385">IF($L37&gt;0,$L37*AZ37,0)</f>
        <v>0</v>
      </c>
      <c r="BB37" s="281">
        <f t="shared" si="383"/>
        <v>0</v>
      </c>
      <c r="BC37" s="287">
        <f t="shared" ref="BC37" si="386">IF($L37&gt;0,$L37*BB37,0)</f>
        <v>0</v>
      </c>
      <c r="BD37" s="282">
        <f t="shared" ref="BD37" si="387">IF($L37&gt;0,AN37,0)</f>
        <v>0</v>
      </c>
      <c r="BE37" s="281">
        <f t="shared" ref="BE37" si="388">IF($L37&gt;0,$L37*BD37,0)</f>
        <v>0</v>
      </c>
      <c r="BF37" s="281">
        <f t="shared" ref="BF37" si="389">IF($L37&gt;0,AP37,0)</f>
        <v>0</v>
      </c>
      <c r="BG37" s="281">
        <f t="shared" ref="BG37" si="390">IF($L37&gt;0,$L37*BF37,0)</f>
        <v>0</v>
      </c>
      <c r="BH37" s="281">
        <f t="shared" ref="BH37" si="391">IF($L37&gt;0,AR37,0)</f>
        <v>0</v>
      </c>
      <c r="BI37" s="281">
        <f t="shared" ref="BI37" si="392">IF($L37&gt;0,$L37*BH37,0)</f>
        <v>0</v>
      </c>
      <c r="BJ37" s="281">
        <f t="shared" ref="BJ37" si="393">IF($L37&gt;0,AT37,0)</f>
        <v>0</v>
      </c>
      <c r="BK37" s="287">
        <f t="shared" ref="BK37" si="394">IF($L37&gt;0,$L37*BJ37,0)</f>
        <v>0</v>
      </c>
      <c r="BL37" s="306">
        <f>IF(F37=vstupy!F$6,"1",0)</f>
        <v>0</v>
      </c>
      <c r="BM37" s="282">
        <f t="shared" ref="BM37" si="395">IF($BL37="1",AF37,0)</f>
        <v>0</v>
      </c>
      <c r="BN37" s="281">
        <f t="shared" ref="BN37" si="396">IF($BL37="1",AG37,0)</f>
        <v>0</v>
      </c>
      <c r="BO37" s="281">
        <f t="shared" ref="BO37" si="397">IF($BL37="1",AH37,0)</f>
        <v>0</v>
      </c>
      <c r="BP37" s="281">
        <f t="shared" ref="BP37" si="398">IF($BL37="1",AI37,0)</f>
        <v>0</v>
      </c>
      <c r="BQ37" s="281">
        <f t="shared" ref="BQ37" si="399">IF($BL37="1",AJ37,0)</f>
        <v>0</v>
      </c>
      <c r="BR37" s="281">
        <f t="shared" ref="BR37" si="400">IF($BL37="1",AK37,0)</f>
        <v>0</v>
      </c>
      <c r="BS37" s="281">
        <f t="shared" ref="BS37" si="401">IF($BL37="1",AL37,0)</f>
        <v>0</v>
      </c>
      <c r="BT37" s="287">
        <f t="shared" ref="BT37" si="402">IF($BL37="1",AM37,0)</f>
        <v>0</v>
      </c>
      <c r="BU37" s="282">
        <f t="shared" ref="BU37" si="403">IF($BL37="1",AN37,0)</f>
        <v>0</v>
      </c>
      <c r="BV37" s="271">
        <f t="shared" ref="BV37" si="404">IF($BL37="1",AO37,0)</f>
        <v>0</v>
      </c>
      <c r="BW37" s="271">
        <f t="shared" ref="BW37" si="405">IF($BL37="1",AP37,0)</f>
        <v>0</v>
      </c>
      <c r="BX37" s="271">
        <f t="shared" ref="BX37" si="406">IF($BL37="1",AQ37,0)</f>
        <v>0</v>
      </c>
      <c r="BY37" s="271">
        <f t="shared" ref="BY37" si="407">IF($BL37="1",AR37,0)</f>
        <v>0</v>
      </c>
      <c r="BZ37" s="271">
        <f t="shared" ref="BZ37" si="408">IF($BL37="1",AS37,0)</f>
        <v>0</v>
      </c>
      <c r="CA37" s="271">
        <f t="shared" ref="CA37" si="409">IF($BL37="1",AT37,0)</f>
        <v>0</v>
      </c>
      <c r="CB37" s="272">
        <f t="shared" ref="CB37" si="410">IF($BL37="1",AU37,0)</f>
        <v>0</v>
      </c>
      <c r="CC37" s="282">
        <f>IFERROR(IF($X37="N/A",Z37+AB37+AD37,X37+Z37+AB37+AD37),0)</f>
        <v>0</v>
      </c>
      <c r="CD37" s="287">
        <f>Y37+AA37+AC37+AE37</f>
        <v>0</v>
      </c>
    </row>
    <row r="38" spans="1:82" s="20" customFormat="1" ht="12.6" customHeight="1" x14ac:dyDescent="0.2">
      <c r="B38" s="346"/>
      <c r="C38" s="314"/>
      <c r="D38" s="314"/>
      <c r="E38" s="314"/>
      <c r="F38" s="314"/>
      <c r="G38" s="327"/>
      <c r="H38" s="314"/>
      <c r="I38" s="314"/>
      <c r="J38" s="316"/>
      <c r="K38" s="314"/>
      <c r="L38" s="316"/>
      <c r="M38" s="314"/>
      <c r="N38" s="319"/>
      <c r="O38" s="319"/>
      <c r="P38" s="317"/>
      <c r="Q38" s="315"/>
      <c r="R38" s="313"/>
      <c r="S38" s="319"/>
      <c r="T38" s="153" t="s">
        <v>51</v>
      </c>
      <c r="U38" s="218">
        <f>IFERROR(VLOOKUP(T38,vstupy!$B$2:$C$12,2,FALSE),0)</f>
        <v>0</v>
      </c>
      <c r="V38" s="315"/>
      <c r="W38" s="335"/>
      <c r="X38" s="332"/>
      <c r="Y38" s="310"/>
      <c r="Z38" s="310"/>
      <c r="AA38" s="310"/>
      <c r="AB38" s="310"/>
      <c r="AC38" s="310"/>
      <c r="AD38" s="310"/>
      <c r="AE38" s="345"/>
      <c r="AF38" s="282"/>
      <c r="AG38" s="281"/>
      <c r="AH38" s="281"/>
      <c r="AI38" s="281"/>
      <c r="AJ38" s="281"/>
      <c r="AK38" s="281"/>
      <c r="AL38" s="281"/>
      <c r="AM38" s="287"/>
      <c r="AN38" s="271"/>
      <c r="AO38" s="271"/>
      <c r="AP38" s="271"/>
      <c r="AQ38" s="271"/>
      <c r="AR38" s="271"/>
      <c r="AS38" s="271"/>
      <c r="AT38" s="271"/>
      <c r="AU38" s="297"/>
      <c r="AV38" s="282"/>
      <c r="AW38" s="281"/>
      <c r="AX38" s="281"/>
      <c r="AY38" s="281"/>
      <c r="AZ38" s="281"/>
      <c r="BA38" s="281"/>
      <c r="BB38" s="281"/>
      <c r="BC38" s="287"/>
      <c r="BD38" s="282"/>
      <c r="BE38" s="281"/>
      <c r="BF38" s="281"/>
      <c r="BG38" s="281"/>
      <c r="BH38" s="281"/>
      <c r="BI38" s="281"/>
      <c r="BJ38" s="281"/>
      <c r="BK38" s="287"/>
      <c r="BL38" s="306"/>
      <c r="BM38" s="282"/>
      <c r="BN38" s="281"/>
      <c r="BO38" s="281"/>
      <c r="BP38" s="281"/>
      <c r="BQ38" s="281"/>
      <c r="BR38" s="281"/>
      <c r="BS38" s="281"/>
      <c r="BT38" s="287"/>
      <c r="BU38" s="282"/>
      <c r="BV38" s="271"/>
      <c r="BW38" s="271"/>
      <c r="BX38" s="271"/>
      <c r="BY38" s="271"/>
      <c r="BZ38" s="271"/>
      <c r="CA38" s="271"/>
      <c r="CB38" s="272"/>
      <c r="CC38" s="282"/>
      <c r="CD38" s="287"/>
    </row>
    <row r="39" spans="1:82" s="20" customFormat="1" ht="12.6" customHeight="1" x14ac:dyDescent="0.2">
      <c r="B39" s="346"/>
      <c r="C39" s="314"/>
      <c r="D39" s="314"/>
      <c r="E39" s="314"/>
      <c r="F39" s="314"/>
      <c r="G39" s="327"/>
      <c r="H39" s="314"/>
      <c r="I39" s="314"/>
      <c r="J39" s="316"/>
      <c r="K39" s="314"/>
      <c r="L39" s="316"/>
      <c r="M39" s="314"/>
      <c r="N39" s="319"/>
      <c r="O39" s="319"/>
      <c r="P39" s="317"/>
      <c r="Q39" s="315"/>
      <c r="R39" s="313"/>
      <c r="S39" s="319"/>
      <c r="T39" s="153" t="s">
        <v>51</v>
      </c>
      <c r="U39" s="218">
        <f>IFERROR(VLOOKUP(T39,vstupy!$B$2:$C$12,2,FALSE),0)</f>
        <v>0</v>
      </c>
      <c r="V39" s="315"/>
      <c r="W39" s="335"/>
      <c r="X39" s="333"/>
      <c r="Y39" s="310"/>
      <c r="Z39" s="310"/>
      <c r="AA39" s="310"/>
      <c r="AB39" s="310"/>
      <c r="AC39" s="310"/>
      <c r="AD39" s="310"/>
      <c r="AE39" s="345"/>
      <c r="AF39" s="282"/>
      <c r="AG39" s="281"/>
      <c r="AH39" s="281"/>
      <c r="AI39" s="281"/>
      <c r="AJ39" s="281"/>
      <c r="AK39" s="281"/>
      <c r="AL39" s="281"/>
      <c r="AM39" s="287"/>
      <c r="AN39" s="271"/>
      <c r="AO39" s="271"/>
      <c r="AP39" s="271"/>
      <c r="AQ39" s="271"/>
      <c r="AR39" s="271"/>
      <c r="AS39" s="271"/>
      <c r="AT39" s="271"/>
      <c r="AU39" s="297"/>
      <c r="AV39" s="282"/>
      <c r="AW39" s="281"/>
      <c r="AX39" s="281"/>
      <c r="AY39" s="281"/>
      <c r="AZ39" s="281"/>
      <c r="BA39" s="281"/>
      <c r="BB39" s="281"/>
      <c r="BC39" s="287"/>
      <c r="BD39" s="282"/>
      <c r="BE39" s="281"/>
      <c r="BF39" s="281"/>
      <c r="BG39" s="281"/>
      <c r="BH39" s="281"/>
      <c r="BI39" s="281"/>
      <c r="BJ39" s="281"/>
      <c r="BK39" s="287"/>
      <c r="BL39" s="306"/>
      <c r="BM39" s="282"/>
      <c r="BN39" s="281"/>
      <c r="BO39" s="281"/>
      <c r="BP39" s="281"/>
      <c r="BQ39" s="281"/>
      <c r="BR39" s="281"/>
      <c r="BS39" s="281"/>
      <c r="BT39" s="287"/>
      <c r="BU39" s="282"/>
      <c r="BV39" s="271"/>
      <c r="BW39" s="271"/>
      <c r="BX39" s="271"/>
      <c r="BY39" s="271"/>
      <c r="BZ39" s="271"/>
      <c r="CA39" s="271"/>
      <c r="CB39" s="272"/>
      <c r="CC39" s="282"/>
      <c r="CD39" s="287"/>
    </row>
    <row r="40" spans="1:82" s="20" customFormat="1" ht="12.6" customHeight="1" x14ac:dyDescent="0.2">
      <c r="B40" s="346">
        <v>11</v>
      </c>
      <c r="C40" s="314"/>
      <c r="D40" s="314"/>
      <c r="E40" s="314"/>
      <c r="F40" s="314" t="s">
        <v>177</v>
      </c>
      <c r="G40" s="327"/>
      <c r="H40" s="314"/>
      <c r="I40" s="314"/>
      <c r="J40" s="316">
        <f t="shared" ref="J40" si="411">IF(I40="N",0,I40)</f>
        <v>0</v>
      </c>
      <c r="K40" s="314"/>
      <c r="L40" s="316">
        <f t="shared" ref="L40" si="412">IF(K40="N",0,K40)</f>
        <v>0</v>
      </c>
      <c r="M40" s="314" t="s">
        <v>177</v>
      </c>
      <c r="N40" s="319"/>
      <c r="O40" s="319"/>
      <c r="P40" s="317"/>
      <c r="Q40" s="315" t="s">
        <v>50</v>
      </c>
      <c r="R40" s="313">
        <f>VLOOKUP(Q40,vstupy!$B$17:$C$27,2,FALSE)</f>
        <v>0</v>
      </c>
      <c r="S40" s="319"/>
      <c r="T40" s="153" t="s">
        <v>51</v>
      </c>
      <c r="U40" s="218">
        <f>IFERROR(VLOOKUP(T40,vstupy!$B$2:$C$12,2,FALSE),0)</f>
        <v>0</v>
      </c>
      <c r="V40" s="315" t="s">
        <v>50</v>
      </c>
      <c r="W40" s="334">
        <f>VLOOKUP(V40,vstupy!$B$17:$C$27,2,FALSE)</f>
        <v>0</v>
      </c>
      <c r="X40" s="332" t="str">
        <f t="shared" ref="X40" si="413">IFERROR(IF(J40=0,"N",N40/I40),0)</f>
        <v>N</v>
      </c>
      <c r="Y40" s="309">
        <f t="shared" ref="Y40" si="414">N40</f>
        <v>0</v>
      </c>
      <c r="Z40" s="309" t="str">
        <f t="shared" ref="Z40" si="415">IFERROR(IF(J40=0,"N",O40/I40),0)</f>
        <v>N</v>
      </c>
      <c r="AA40" s="309">
        <f t="shared" ref="AA40" si="416">O40</f>
        <v>0</v>
      </c>
      <c r="AB40" s="309">
        <f t="shared" ref="AB40" si="417">P40*R40</f>
        <v>0</v>
      </c>
      <c r="AC40" s="309">
        <f t="shared" si="59"/>
        <v>0</v>
      </c>
      <c r="AD40" s="343">
        <f t="shared" ref="AD40" si="418">IF(S40&gt;0,IF(W40&gt;0,($G$7/160)*(S40/60)*W40,0),IF(W40&gt;0,($G$7/160)*((U40+U41+U42)/60)*W40,0))</f>
        <v>0</v>
      </c>
      <c r="AE40" s="344">
        <f t="shared" si="15"/>
        <v>0</v>
      </c>
      <c r="AF40" s="282">
        <f>IF($M40="In (zvyšuje náklady)",X40,0)</f>
        <v>0</v>
      </c>
      <c r="AG40" s="281">
        <f t="shared" ref="AG40:AM40" si="419">IF($M40="In (zvyšuje náklady)",Y40,0)</f>
        <v>0</v>
      </c>
      <c r="AH40" s="281">
        <f t="shared" si="419"/>
        <v>0</v>
      </c>
      <c r="AI40" s="281">
        <f t="shared" si="419"/>
        <v>0</v>
      </c>
      <c r="AJ40" s="281">
        <f t="shared" si="419"/>
        <v>0</v>
      </c>
      <c r="AK40" s="281">
        <f t="shared" si="419"/>
        <v>0</v>
      </c>
      <c r="AL40" s="281">
        <f t="shared" si="419"/>
        <v>0</v>
      </c>
      <c r="AM40" s="287">
        <f t="shared" si="419"/>
        <v>0</v>
      </c>
      <c r="AN40" s="298" t="str">
        <f t="shared" ref="AN40" si="420">IF($M40="In (zvyšuje náklady)",0,X40)</f>
        <v>N</v>
      </c>
      <c r="AO40" s="298">
        <f t="shared" ref="AO40" si="421">IF($M40="In (zvyšuje náklady)",0,Y40)</f>
        <v>0</v>
      </c>
      <c r="AP40" s="298" t="str">
        <f t="shared" ref="AP40" si="422">IF($M40="In (zvyšuje náklady)",0,Z40)</f>
        <v>N</v>
      </c>
      <c r="AQ40" s="298">
        <f t="shared" ref="AQ40" si="423">IF($M40="In (zvyšuje náklady)",0,AA40)</f>
        <v>0</v>
      </c>
      <c r="AR40" s="298">
        <f t="shared" ref="AR40" si="424">IF($M40="In (zvyšuje náklady)",0,AB40)</f>
        <v>0</v>
      </c>
      <c r="AS40" s="298">
        <f t="shared" ref="AS40" si="425">IF($M40="In (zvyšuje náklady)",0,AC40)</f>
        <v>0</v>
      </c>
      <c r="AT40" s="298">
        <f t="shared" ref="AT40" si="426">IF($M40="In (zvyšuje náklady)",0,AD40)</f>
        <v>0</v>
      </c>
      <c r="AU40" s="296">
        <f t="shared" ref="AU40" si="427">IF($M40="In (zvyšuje náklady)",0,AE40)</f>
        <v>0</v>
      </c>
      <c r="AV40" s="282">
        <f t="shared" ref="AV40:BB40" si="428">IF($L40&gt;0,AF40,0)</f>
        <v>0</v>
      </c>
      <c r="AW40" s="281">
        <f t="shared" ref="AW40:AY40" si="429">IF($L40&gt;0,$L40*AV40,0)</f>
        <v>0</v>
      </c>
      <c r="AX40" s="281">
        <f t="shared" si="428"/>
        <v>0</v>
      </c>
      <c r="AY40" s="281">
        <f t="shared" si="429"/>
        <v>0</v>
      </c>
      <c r="AZ40" s="281">
        <f t="shared" si="428"/>
        <v>0</v>
      </c>
      <c r="BA40" s="281">
        <f t="shared" ref="BA40" si="430">IF($L40&gt;0,$L40*AZ40,0)</f>
        <v>0</v>
      </c>
      <c r="BB40" s="281">
        <f t="shared" si="428"/>
        <v>0</v>
      </c>
      <c r="BC40" s="287">
        <f t="shared" ref="BC40" si="431">IF($L40&gt;0,$L40*BB40,0)</f>
        <v>0</v>
      </c>
      <c r="BD40" s="282">
        <f t="shared" ref="BD40" si="432">IF($L40&gt;0,AN40,0)</f>
        <v>0</v>
      </c>
      <c r="BE40" s="281">
        <f t="shared" ref="BE40" si="433">IF($L40&gt;0,$L40*BD40,0)</f>
        <v>0</v>
      </c>
      <c r="BF40" s="281">
        <f t="shared" ref="BF40" si="434">IF($L40&gt;0,AP40,0)</f>
        <v>0</v>
      </c>
      <c r="BG40" s="281">
        <f t="shared" ref="BG40" si="435">IF($L40&gt;0,$L40*BF40,0)</f>
        <v>0</v>
      </c>
      <c r="BH40" s="281">
        <f t="shared" ref="BH40" si="436">IF($L40&gt;0,AR40,0)</f>
        <v>0</v>
      </c>
      <c r="BI40" s="281">
        <f t="shared" ref="BI40" si="437">IF($L40&gt;0,$L40*BH40,0)</f>
        <v>0</v>
      </c>
      <c r="BJ40" s="281">
        <f t="shared" ref="BJ40" si="438">IF($L40&gt;0,AT40,0)</f>
        <v>0</v>
      </c>
      <c r="BK40" s="287">
        <f t="shared" ref="BK40" si="439">IF($L40&gt;0,$L40*BJ40,0)</f>
        <v>0</v>
      </c>
      <c r="BL40" s="306">
        <f>IF(F40=vstupy!F$6,"1",0)</f>
        <v>0</v>
      </c>
      <c r="BM40" s="282">
        <f t="shared" ref="BM40" si="440">IF($BL40="1",AF40,0)</f>
        <v>0</v>
      </c>
      <c r="BN40" s="281">
        <f t="shared" ref="BN40" si="441">IF($BL40="1",AG40,0)</f>
        <v>0</v>
      </c>
      <c r="BO40" s="281">
        <f t="shared" ref="BO40" si="442">IF($BL40="1",AH40,0)</f>
        <v>0</v>
      </c>
      <c r="BP40" s="281">
        <f t="shared" ref="BP40" si="443">IF($BL40="1",AI40,0)</f>
        <v>0</v>
      </c>
      <c r="BQ40" s="281">
        <f t="shared" ref="BQ40" si="444">IF($BL40="1",AJ40,0)</f>
        <v>0</v>
      </c>
      <c r="BR40" s="281">
        <f t="shared" ref="BR40" si="445">IF($BL40="1",AK40,0)</f>
        <v>0</v>
      </c>
      <c r="BS40" s="281">
        <f t="shared" ref="BS40" si="446">IF($BL40="1",AL40,0)</f>
        <v>0</v>
      </c>
      <c r="BT40" s="287">
        <f t="shared" ref="BT40" si="447">IF($BL40="1",AM40,0)</f>
        <v>0</v>
      </c>
      <c r="BU40" s="282">
        <f t="shared" ref="BU40" si="448">IF($BL40="1",AN40,0)</f>
        <v>0</v>
      </c>
      <c r="BV40" s="271">
        <f t="shared" ref="BV40" si="449">IF($BL40="1",AO40,0)</f>
        <v>0</v>
      </c>
      <c r="BW40" s="271">
        <f t="shared" ref="BW40" si="450">IF($BL40="1",AP40,0)</f>
        <v>0</v>
      </c>
      <c r="BX40" s="271">
        <f t="shared" ref="BX40" si="451">IF($BL40="1",AQ40,0)</f>
        <v>0</v>
      </c>
      <c r="BY40" s="271">
        <f t="shared" ref="BY40" si="452">IF($BL40="1",AR40,0)</f>
        <v>0</v>
      </c>
      <c r="BZ40" s="271">
        <f t="shared" ref="BZ40" si="453">IF($BL40="1",AS40,0)</f>
        <v>0</v>
      </c>
      <c r="CA40" s="271">
        <f t="shared" ref="CA40" si="454">IF($BL40="1",AT40,0)</f>
        <v>0</v>
      </c>
      <c r="CB40" s="272">
        <f t="shared" ref="CB40" si="455">IF($BL40="1",AU40,0)</f>
        <v>0</v>
      </c>
      <c r="CC40" s="282">
        <f>IFERROR(IF($X40="N/A",Z40+AB40+AD40,X40+Z40+AB40+AD40),0)</f>
        <v>0</v>
      </c>
      <c r="CD40" s="287">
        <f>Y40+AA40+AC40+AE40</f>
        <v>0</v>
      </c>
    </row>
    <row r="41" spans="1:82" s="20" customFormat="1" ht="12.6" customHeight="1" x14ac:dyDescent="0.2">
      <c r="B41" s="346"/>
      <c r="C41" s="314"/>
      <c r="D41" s="314"/>
      <c r="E41" s="314"/>
      <c r="F41" s="314"/>
      <c r="G41" s="327"/>
      <c r="H41" s="314"/>
      <c r="I41" s="314"/>
      <c r="J41" s="316"/>
      <c r="K41" s="314"/>
      <c r="L41" s="316"/>
      <c r="M41" s="314"/>
      <c r="N41" s="319"/>
      <c r="O41" s="319"/>
      <c r="P41" s="317"/>
      <c r="Q41" s="315"/>
      <c r="R41" s="313"/>
      <c r="S41" s="319"/>
      <c r="T41" s="153" t="s">
        <v>51</v>
      </c>
      <c r="U41" s="218">
        <f>IFERROR(VLOOKUP(T41,vstupy!$B$2:$C$12,2,FALSE),0)</f>
        <v>0</v>
      </c>
      <c r="V41" s="315"/>
      <c r="W41" s="335"/>
      <c r="X41" s="332"/>
      <c r="Y41" s="310"/>
      <c r="Z41" s="310"/>
      <c r="AA41" s="310"/>
      <c r="AB41" s="310"/>
      <c r="AC41" s="310"/>
      <c r="AD41" s="310"/>
      <c r="AE41" s="345"/>
      <c r="AF41" s="282"/>
      <c r="AG41" s="281"/>
      <c r="AH41" s="281"/>
      <c r="AI41" s="281"/>
      <c r="AJ41" s="281"/>
      <c r="AK41" s="281"/>
      <c r="AL41" s="281"/>
      <c r="AM41" s="287"/>
      <c r="AN41" s="271"/>
      <c r="AO41" s="271"/>
      <c r="AP41" s="271"/>
      <c r="AQ41" s="271"/>
      <c r="AR41" s="271"/>
      <c r="AS41" s="271"/>
      <c r="AT41" s="271"/>
      <c r="AU41" s="297"/>
      <c r="AV41" s="282"/>
      <c r="AW41" s="281"/>
      <c r="AX41" s="281"/>
      <c r="AY41" s="281"/>
      <c r="AZ41" s="281"/>
      <c r="BA41" s="281"/>
      <c r="BB41" s="281"/>
      <c r="BC41" s="287"/>
      <c r="BD41" s="282"/>
      <c r="BE41" s="281"/>
      <c r="BF41" s="281"/>
      <c r="BG41" s="281"/>
      <c r="BH41" s="281"/>
      <c r="BI41" s="281"/>
      <c r="BJ41" s="281"/>
      <c r="BK41" s="287"/>
      <c r="BL41" s="306"/>
      <c r="BM41" s="282"/>
      <c r="BN41" s="281"/>
      <c r="BO41" s="281"/>
      <c r="BP41" s="281"/>
      <c r="BQ41" s="281"/>
      <c r="BR41" s="281"/>
      <c r="BS41" s="281"/>
      <c r="BT41" s="287"/>
      <c r="BU41" s="282"/>
      <c r="BV41" s="271"/>
      <c r="BW41" s="271"/>
      <c r="BX41" s="271"/>
      <c r="BY41" s="271"/>
      <c r="BZ41" s="271"/>
      <c r="CA41" s="271"/>
      <c r="CB41" s="272"/>
      <c r="CC41" s="282"/>
      <c r="CD41" s="287"/>
    </row>
    <row r="42" spans="1:82" s="20" customFormat="1" ht="12.6" customHeight="1" x14ac:dyDescent="0.2">
      <c r="B42" s="346"/>
      <c r="C42" s="314"/>
      <c r="D42" s="314"/>
      <c r="E42" s="314"/>
      <c r="F42" s="314"/>
      <c r="G42" s="327"/>
      <c r="H42" s="314"/>
      <c r="I42" s="314"/>
      <c r="J42" s="316"/>
      <c r="K42" s="314"/>
      <c r="L42" s="316"/>
      <c r="M42" s="314"/>
      <c r="N42" s="319"/>
      <c r="O42" s="319"/>
      <c r="P42" s="317"/>
      <c r="Q42" s="315"/>
      <c r="R42" s="313"/>
      <c r="S42" s="319"/>
      <c r="T42" s="153" t="s">
        <v>51</v>
      </c>
      <c r="U42" s="218">
        <f>IFERROR(VLOOKUP(T42,vstupy!$B$2:$C$12,2,FALSE),0)</f>
        <v>0</v>
      </c>
      <c r="V42" s="315"/>
      <c r="W42" s="335"/>
      <c r="X42" s="333"/>
      <c r="Y42" s="310"/>
      <c r="Z42" s="310"/>
      <c r="AA42" s="310"/>
      <c r="AB42" s="310"/>
      <c r="AC42" s="310"/>
      <c r="AD42" s="310"/>
      <c r="AE42" s="345"/>
      <c r="AF42" s="282"/>
      <c r="AG42" s="281"/>
      <c r="AH42" s="281"/>
      <c r="AI42" s="281"/>
      <c r="AJ42" s="281"/>
      <c r="AK42" s="281"/>
      <c r="AL42" s="281"/>
      <c r="AM42" s="287"/>
      <c r="AN42" s="271"/>
      <c r="AO42" s="271"/>
      <c r="AP42" s="271"/>
      <c r="AQ42" s="271"/>
      <c r="AR42" s="271"/>
      <c r="AS42" s="271"/>
      <c r="AT42" s="271"/>
      <c r="AU42" s="297"/>
      <c r="AV42" s="282"/>
      <c r="AW42" s="281"/>
      <c r="AX42" s="281"/>
      <c r="AY42" s="281"/>
      <c r="AZ42" s="281"/>
      <c r="BA42" s="281"/>
      <c r="BB42" s="281"/>
      <c r="BC42" s="287"/>
      <c r="BD42" s="282"/>
      <c r="BE42" s="281"/>
      <c r="BF42" s="281"/>
      <c r="BG42" s="281"/>
      <c r="BH42" s="281"/>
      <c r="BI42" s="281"/>
      <c r="BJ42" s="281"/>
      <c r="BK42" s="287"/>
      <c r="BL42" s="306"/>
      <c r="BM42" s="282"/>
      <c r="BN42" s="281"/>
      <c r="BO42" s="281"/>
      <c r="BP42" s="281"/>
      <c r="BQ42" s="281"/>
      <c r="BR42" s="281"/>
      <c r="BS42" s="281"/>
      <c r="BT42" s="287"/>
      <c r="BU42" s="282"/>
      <c r="BV42" s="271"/>
      <c r="BW42" s="271"/>
      <c r="BX42" s="271"/>
      <c r="BY42" s="271"/>
      <c r="BZ42" s="271"/>
      <c r="CA42" s="271"/>
      <c r="CB42" s="272"/>
      <c r="CC42" s="282"/>
      <c r="CD42" s="287"/>
    </row>
    <row r="43" spans="1:82" ht="12.6" customHeight="1" x14ac:dyDescent="0.2">
      <c r="B43" s="346">
        <v>12</v>
      </c>
      <c r="C43" s="329"/>
      <c r="D43" s="329"/>
      <c r="E43" s="329"/>
      <c r="F43" s="314" t="s">
        <v>177</v>
      </c>
      <c r="G43" s="327"/>
      <c r="H43" s="314"/>
      <c r="I43" s="314"/>
      <c r="J43" s="316">
        <f t="shared" ref="J43" si="456">IF(I43="N",0,I43)</f>
        <v>0</v>
      </c>
      <c r="K43" s="314"/>
      <c r="L43" s="316">
        <f t="shared" ref="L43" si="457">IF(K43="N",0,K43)</f>
        <v>0</v>
      </c>
      <c r="M43" s="314" t="s">
        <v>177</v>
      </c>
      <c r="N43" s="314"/>
      <c r="O43" s="314"/>
      <c r="P43" s="317"/>
      <c r="Q43" s="315" t="s">
        <v>50</v>
      </c>
      <c r="R43" s="313">
        <f>VLOOKUP(Q43,vstupy!$B$17:$C$27,2,FALSE)</f>
        <v>0</v>
      </c>
      <c r="S43" s="314"/>
      <c r="T43" s="153" t="s">
        <v>51</v>
      </c>
      <c r="U43" s="218">
        <f>IFERROR(VLOOKUP(T43,vstupy!$B$2:$C$12,2,FALSE),0)</f>
        <v>0</v>
      </c>
      <c r="V43" s="315" t="s">
        <v>50</v>
      </c>
      <c r="W43" s="334">
        <f>VLOOKUP(V43,vstupy!$B$17:$C$27,2,FALSE)</f>
        <v>0</v>
      </c>
      <c r="X43" s="332" t="str">
        <f t="shared" ref="X43" si="458">IFERROR(IF(J43=0,"N",N43/I43),0)</f>
        <v>N</v>
      </c>
      <c r="Y43" s="309">
        <f t="shared" ref="Y43" si="459">N43</f>
        <v>0</v>
      </c>
      <c r="Z43" s="309" t="str">
        <f t="shared" ref="Z43" si="460">IFERROR(IF(J43=0,"N",O43/I43),0)</f>
        <v>N</v>
      </c>
      <c r="AA43" s="309">
        <f t="shared" ref="AA43" si="461">O43</f>
        <v>0</v>
      </c>
      <c r="AB43" s="309">
        <f t="shared" ref="AB43" si="462">P43*R43</f>
        <v>0</v>
      </c>
      <c r="AC43" s="309">
        <f t="shared" si="59"/>
        <v>0</v>
      </c>
      <c r="AD43" s="343">
        <f t="shared" ref="AD43" si="463">IF(S43&gt;0,IF(W43&gt;0,($G$7/160)*(S43/60)*W43,0),IF(W43&gt;0,($G$7/160)*((U43+U44+U45)/60)*W43,0))</f>
        <v>0</v>
      </c>
      <c r="AE43" s="344">
        <f t="shared" si="15"/>
        <v>0</v>
      </c>
      <c r="AF43" s="282">
        <f>IF($M43="In (zvyšuje náklady)",X43,0)</f>
        <v>0</v>
      </c>
      <c r="AG43" s="281">
        <f t="shared" ref="AG43:AM43" si="464">IF($M43="In (zvyšuje náklady)",Y43,0)</f>
        <v>0</v>
      </c>
      <c r="AH43" s="281">
        <f t="shared" si="464"/>
        <v>0</v>
      </c>
      <c r="AI43" s="281">
        <f t="shared" si="464"/>
        <v>0</v>
      </c>
      <c r="AJ43" s="281">
        <f t="shared" si="464"/>
        <v>0</v>
      </c>
      <c r="AK43" s="281">
        <f t="shared" si="464"/>
        <v>0</v>
      </c>
      <c r="AL43" s="281">
        <f t="shared" si="464"/>
        <v>0</v>
      </c>
      <c r="AM43" s="287">
        <f t="shared" si="464"/>
        <v>0</v>
      </c>
      <c r="AN43" s="298" t="str">
        <f t="shared" ref="AN43" si="465">IF($M43="In (zvyšuje náklady)",0,X43)</f>
        <v>N</v>
      </c>
      <c r="AO43" s="298">
        <f t="shared" ref="AO43" si="466">IF($M43="In (zvyšuje náklady)",0,Y43)</f>
        <v>0</v>
      </c>
      <c r="AP43" s="298" t="str">
        <f t="shared" ref="AP43" si="467">IF($M43="In (zvyšuje náklady)",0,Z43)</f>
        <v>N</v>
      </c>
      <c r="AQ43" s="298">
        <f t="shared" ref="AQ43" si="468">IF($M43="In (zvyšuje náklady)",0,AA43)</f>
        <v>0</v>
      </c>
      <c r="AR43" s="298">
        <f t="shared" ref="AR43" si="469">IF($M43="In (zvyšuje náklady)",0,AB43)</f>
        <v>0</v>
      </c>
      <c r="AS43" s="298">
        <f t="shared" ref="AS43" si="470">IF($M43="In (zvyšuje náklady)",0,AC43)</f>
        <v>0</v>
      </c>
      <c r="AT43" s="298">
        <f t="shared" ref="AT43" si="471">IF($M43="In (zvyšuje náklady)",0,AD43)</f>
        <v>0</v>
      </c>
      <c r="AU43" s="296">
        <f t="shared" ref="AU43" si="472">IF($M43="In (zvyšuje náklady)",0,AE43)</f>
        <v>0</v>
      </c>
      <c r="AV43" s="282">
        <f t="shared" ref="AV43:BB43" si="473">IF($L43&gt;0,AF43,0)</f>
        <v>0</v>
      </c>
      <c r="AW43" s="281">
        <f t="shared" ref="AW43:AY43" si="474">IF($L43&gt;0,$L43*AV43,0)</f>
        <v>0</v>
      </c>
      <c r="AX43" s="281">
        <f t="shared" si="473"/>
        <v>0</v>
      </c>
      <c r="AY43" s="281">
        <f t="shared" si="474"/>
        <v>0</v>
      </c>
      <c r="AZ43" s="281">
        <f t="shared" si="473"/>
        <v>0</v>
      </c>
      <c r="BA43" s="281">
        <f t="shared" ref="BA43" si="475">IF($L43&gt;0,$L43*AZ43,0)</f>
        <v>0</v>
      </c>
      <c r="BB43" s="281">
        <f t="shared" si="473"/>
        <v>0</v>
      </c>
      <c r="BC43" s="287">
        <f t="shared" ref="BC43" si="476">IF($L43&gt;0,$L43*BB43,0)</f>
        <v>0</v>
      </c>
      <c r="BD43" s="282">
        <f t="shared" ref="BD43" si="477">IF($L43&gt;0,AN43,0)</f>
        <v>0</v>
      </c>
      <c r="BE43" s="281">
        <f t="shared" ref="BE43" si="478">IF($L43&gt;0,$L43*BD43,0)</f>
        <v>0</v>
      </c>
      <c r="BF43" s="281">
        <f t="shared" ref="BF43" si="479">IF($L43&gt;0,AP43,0)</f>
        <v>0</v>
      </c>
      <c r="BG43" s="281">
        <f t="shared" ref="BG43" si="480">IF($L43&gt;0,$L43*BF43,0)</f>
        <v>0</v>
      </c>
      <c r="BH43" s="281">
        <f t="shared" ref="BH43" si="481">IF($L43&gt;0,AR43,0)</f>
        <v>0</v>
      </c>
      <c r="BI43" s="281">
        <f t="shared" ref="BI43" si="482">IF($L43&gt;0,$L43*BH43,0)</f>
        <v>0</v>
      </c>
      <c r="BJ43" s="281">
        <f t="shared" ref="BJ43" si="483">IF($L43&gt;0,AT43,0)</f>
        <v>0</v>
      </c>
      <c r="BK43" s="287">
        <f t="shared" ref="BK43" si="484">IF($L43&gt;0,$L43*BJ43,0)</f>
        <v>0</v>
      </c>
      <c r="BL43" s="306">
        <f>IF(F43=vstupy!F$6,"1",0)</f>
        <v>0</v>
      </c>
      <c r="BM43" s="282">
        <f t="shared" ref="BM43" si="485">IF($BL43="1",AF43,0)</f>
        <v>0</v>
      </c>
      <c r="BN43" s="281">
        <f t="shared" ref="BN43" si="486">IF($BL43="1",AG43,0)</f>
        <v>0</v>
      </c>
      <c r="BO43" s="281">
        <f t="shared" ref="BO43" si="487">IF($BL43="1",AH43,0)</f>
        <v>0</v>
      </c>
      <c r="BP43" s="281">
        <f t="shared" ref="BP43" si="488">IF($BL43="1",AI43,0)</f>
        <v>0</v>
      </c>
      <c r="BQ43" s="281">
        <f t="shared" ref="BQ43" si="489">IF($BL43="1",AJ43,0)</f>
        <v>0</v>
      </c>
      <c r="BR43" s="281">
        <f t="shared" ref="BR43" si="490">IF($BL43="1",AK43,0)</f>
        <v>0</v>
      </c>
      <c r="BS43" s="281">
        <f t="shared" ref="BS43" si="491">IF($BL43="1",AL43,0)</f>
        <v>0</v>
      </c>
      <c r="BT43" s="287">
        <f t="shared" ref="BT43" si="492">IF($BL43="1",AM43,0)</f>
        <v>0</v>
      </c>
      <c r="BU43" s="282">
        <f t="shared" ref="BU43" si="493">IF($BL43="1",AN43,0)</f>
        <v>0</v>
      </c>
      <c r="BV43" s="271">
        <f t="shared" ref="BV43" si="494">IF($BL43="1",AO43,0)</f>
        <v>0</v>
      </c>
      <c r="BW43" s="271">
        <f t="shared" ref="BW43" si="495">IF($BL43="1",AP43,0)</f>
        <v>0</v>
      </c>
      <c r="BX43" s="271">
        <f t="shared" ref="BX43" si="496">IF($BL43="1",AQ43,0)</f>
        <v>0</v>
      </c>
      <c r="BY43" s="271">
        <f t="shared" ref="BY43" si="497">IF($BL43="1",AR43,0)</f>
        <v>0</v>
      </c>
      <c r="BZ43" s="271">
        <f t="shared" ref="BZ43" si="498">IF($BL43="1",AS43,0)</f>
        <v>0</v>
      </c>
      <c r="CA43" s="271">
        <f t="shared" ref="CA43" si="499">IF($BL43="1",AT43,0)</f>
        <v>0</v>
      </c>
      <c r="CB43" s="272">
        <f t="shared" ref="CB43" si="500">IF($BL43="1",AU43,0)</f>
        <v>0</v>
      </c>
      <c r="CC43" s="282">
        <f>IFERROR(IF($X43="N/A",Z43+AB43+AD43,X43+Z43+AB43+AD43),0)</f>
        <v>0</v>
      </c>
      <c r="CD43" s="287">
        <f>Y43+AA43+AC43+AE43</f>
        <v>0</v>
      </c>
    </row>
    <row r="44" spans="1:82" ht="12.6" customHeight="1" x14ac:dyDescent="0.2">
      <c r="B44" s="346"/>
      <c r="C44" s="329"/>
      <c r="D44" s="329"/>
      <c r="E44" s="329"/>
      <c r="F44" s="314"/>
      <c r="G44" s="327"/>
      <c r="H44" s="314"/>
      <c r="I44" s="314"/>
      <c r="J44" s="316"/>
      <c r="K44" s="314"/>
      <c r="L44" s="316"/>
      <c r="M44" s="314"/>
      <c r="N44" s="314"/>
      <c r="O44" s="314"/>
      <c r="P44" s="317"/>
      <c r="Q44" s="315"/>
      <c r="R44" s="313"/>
      <c r="S44" s="314"/>
      <c r="T44" s="153" t="s">
        <v>51</v>
      </c>
      <c r="U44" s="218">
        <f>IFERROR(VLOOKUP(T44,vstupy!$B$2:$C$12,2,FALSE),0)</f>
        <v>0</v>
      </c>
      <c r="V44" s="315"/>
      <c r="W44" s="335"/>
      <c r="X44" s="332"/>
      <c r="Y44" s="310"/>
      <c r="Z44" s="310"/>
      <c r="AA44" s="310"/>
      <c r="AB44" s="310"/>
      <c r="AC44" s="310"/>
      <c r="AD44" s="310"/>
      <c r="AE44" s="345"/>
      <c r="AF44" s="282"/>
      <c r="AG44" s="281"/>
      <c r="AH44" s="281"/>
      <c r="AI44" s="281"/>
      <c r="AJ44" s="281"/>
      <c r="AK44" s="281"/>
      <c r="AL44" s="281"/>
      <c r="AM44" s="287"/>
      <c r="AN44" s="271"/>
      <c r="AO44" s="271"/>
      <c r="AP44" s="271"/>
      <c r="AQ44" s="271"/>
      <c r="AR44" s="271"/>
      <c r="AS44" s="271"/>
      <c r="AT44" s="271"/>
      <c r="AU44" s="297"/>
      <c r="AV44" s="282"/>
      <c r="AW44" s="281"/>
      <c r="AX44" s="281"/>
      <c r="AY44" s="281"/>
      <c r="AZ44" s="281"/>
      <c r="BA44" s="281"/>
      <c r="BB44" s="281"/>
      <c r="BC44" s="287"/>
      <c r="BD44" s="282"/>
      <c r="BE44" s="281"/>
      <c r="BF44" s="281"/>
      <c r="BG44" s="281"/>
      <c r="BH44" s="281"/>
      <c r="BI44" s="281"/>
      <c r="BJ44" s="281"/>
      <c r="BK44" s="287"/>
      <c r="BL44" s="306"/>
      <c r="BM44" s="282"/>
      <c r="BN44" s="281"/>
      <c r="BO44" s="281"/>
      <c r="BP44" s="281"/>
      <c r="BQ44" s="281"/>
      <c r="BR44" s="281"/>
      <c r="BS44" s="281"/>
      <c r="BT44" s="287"/>
      <c r="BU44" s="282"/>
      <c r="BV44" s="271"/>
      <c r="BW44" s="271"/>
      <c r="BX44" s="271"/>
      <c r="BY44" s="271"/>
      <c r="BZ44" s="271"/>
      <c r="CA44" s="271"/>
      <c r="CB44" s="272"/>
      <c r="CC44" s="282"/>
      <c r="CD44" s="287"/>
    </row>
    <row r="45" spans="1:82" ht="12.6" customHeight="1" x14ac:dyDescent="0.2">
      <c r="B45" s="346"/>
      <c r="C45" s="329"/>
      <c r="D45" s="329"/>
      <c r="E45" s="329"/>
      <c r="F45" s="314"/>
      <c r="G45" s="327"/>
      <c r="H45" s="314"/>
      <c r="I45" s="314"/>
      <c r="J45" s="316"/>
      <c r="K45" s="314"/>
      <c r="L45" s="316"/>
      <c r="M45" s="314"/>
      <c r="N45" s="314"/>
      <c r="O45" s="314"/>
      <c r="P45" s="317"/>
      <c r="Q45" s="315"/>
      <c r="R45" s="313"/>
      <c r="S45" s="314"/>
      <c r="T45" s="153" t="s">
        <v>51</v>
      </c>
      <c r="U45" s="218">
        <f>IFERROR(VLOOKUP(T45,vstupy!$B$2:$C$12,2,FALSE),0)</f>
        <v>0</v>
      </c>
      <c r="V45" s="315"/>
      <c r="W45" s="335"/>
      <c r="X45" s="333"/>
      <c r="Y45" s="310"/>
      <c r="Z45" s="310"/>
      <c r="AA45" s="310"/>
      <c r="AB45" s="310"/>
      <c r="AC45" s="310"/>
      <c r="AD45" s="310"/>
      <c r="AE45" s="345"/>
      <c r="AF45" s="282"/>
      <c r="AG45" s="281"/>
      <c r="AH45" s="281"/>
      <c r="AI45" s="281"/>
      <c r="AJ45" s="281"/>
      <c r="AK45" s="281"/>
      <c r="AL45" s="281"/>
      <c r="AM45" s="287"/>
      <c r="AN45" s="271"/>
      <c r="AO45" s="271"/>
      <c r="AP45" s="271"/>
      <c r="AQ45" s="271"/>
      <c r="AR45" s="271"/>
      <c r="AS45" s="271"/>
      <c r="AT45" s="271"/>
      <c r="AU45" s="297"/>
      <c r="AV45" s="282"/>
      <c r="AW45" s="281"/>
      <c r="AX45" s="281"/>
      <c r="AY45" s="281"/>
      <c r="AZ45" s="281"/>
      <c r="BA45" s="281"/>
      <c r="BB45" s="281"/>
      <c r="BC45" s="287"/>
      <c r="BD45" s="282"/>
      <c r="BE45" s="281"/>
      <c r="BF45" s="281"/>
      <c r="BG45" s="281"/>
      <c r="BH45" s="281"/>
      <c r="BI45" s="281"/>
      <c r="BJ45" s="281"/>
      <c r="BK45" s="287"/>
      <c r="BL45" s="306"/>
      <c r="BM45" s="282"/>
      <c r="BN45" s="281"/>
      <c r="BO45" s="281"/>
      <c r="BP45" s="281"/>
      <c r="BQ45" s="281"/>
      <c r="BR45" s="281"/>
      <c r="BS45" s="281"/>
      <c r="BT45" s="287"/>
      <c r="BU45" s="282"/>
      <c r="BV45" s="271"/>
      <c r="BW45" s="271"/>
      <c r="BX45" s="271"/>
      <c r="BY45" s="271"/>
      <c r="BZ45" s="271"/>
      <c r="CA45" s="271"/>
      <c r="CB45" s="272"/>
      <c r="CC45" s="282"/>
      <c r="CD45" s="287"/>
    </row>
    <row r="46" spans="1:82" s="20" customFormat="1" ht="12.6" customHeight="1" x14ac:dyDescent="0.2">
      <c r="B46" s="346">
        <v>13</v>
      </c>
      <c r="C46" s="329"/>
      <c r="D46" s="329"/>
      <c r="E46" s="329"/>
      <c r="F46" s="314" t="s">
        <v>177</v>
      </c>
      <c r="G46" s="327"/>
      <c r="H46" s="314"/>
      <c r="I46" s="314"/>
      <c r="J46" s="316">
        <f>IF(I46="N",0,I46)</f>
        <v>0</v>
      </c>
      <c r="K46" s="314"/>
      <c r="L46" s="316">
        <f t="shared" ref="L46" si="501">IF(K46="N",0,K46)</f>
        <v>0</v>
      </c>
      <c r="M46" s="314" t="s">
        <v>177</v>
      </c>
      <c r="N46" s="314"/>
      <c r="O46" s="314"/>
      <c r="P46" s="317"/>
      <c r="Q46" s="315" t="s">
        <v>50</v>
      </c>
      <c r="R46" s="313">
        <f>VLOOKUP(Q46,vstupy!$B$17:$C$27,2,FALSE)</f>
        <v>0</v>
      </c>
      <c r="S46" s="314"/>
      <c r="T46" s="153" t="s">
        <v>51</v>
      </c>
      <c r="U46" s="218">
        <f>IFERROR(VLOOKUP(T46,vstupy!$B$2:$C$12,2,FALSE),0)</f>
        <v>0</v>
      </c>
      <c r="V46" s="315" t="s">
        <v>50</v>
      </c>
      <c r="W46" s="334">
        <f>VLOOKUP(V46,vstupy!$B$17:$C$27,2,FALSE)</f>
        <v>0</v>
      </c>
      <c r="X46" s="332" t="str">
        <f t="shared" ref="X46" si="502">IFERROR(IF(J46=0,"N",N46/I46),0)</f>
        <v>N</v>
      </c>
      <c r="Y46" s="309">
        <f t="shared" ref="Y46" si="503">N46</f>
        <v>0</v>
      </c>
      <c r="Z46" s="309" t="str">
        <f t="shared" ref="Z46" si="504">IFERROR(IF(J46=0,"N",O46/I46),0)</f>
        <v>N</v>
      </c>
      <c r="AA46" s="309">
        <f t="shared" ref="AA46" si="505">O46</f>
        <v>0</v>
      </c>
      <c r="AB46" s="309">
        <f t="shared" ref="AB46" si="506">P46*R46</f>
        <v>0</v>
      </c>
      <c r="AC46" s="309">
        <f t="shared" si="59"/>
        <v>0</v>
      </c>
      <c r="AD46" s="343">
        <f t="shared" ref="AD46" si="507">IF(S46&gt;0,IF(W46&gt;0,($G$7/160)*(S46/60)*W46,0),IF(W46&gt;0,($G$7/160)*((U46+U47+U48)/60)*W46,0))</f>
        <v>0</v>
      </c>
      <c r="AE46" s="344">
        <f t="shared" si="15"/>
        <v>0</v>
      </c>
      <c r="AF46" s="282">
        <f>IF($M46="In (zvyšuje náklady)",X46,0)</f>
        <v>0</v>
      </c>
      <c r="AG46" s="281">
        <f t="shared" ref="AG46:AM46" si="508">IF($M46="In (zvyšuje náklady)",Y46,0)</f>
        <v>0</v>
      </c>
      <c r="AH46" s="281">
        <f t="shared" si="508"/>
        <v>0</v>
      </c>
      <c r="AI46" s="281">
        <f t="shared" si="508"/>
        <v>0</v>
      </c>
      <c r="AJ46" s="281">
        <f t="shared" si="508"/>
        <v>0</v>
      </c>
      <c r="AK46" s="281">
        <f t="shared" si="508"/>
        <v>0</v>
      </c>
      <c r="AL46" s="281">
        <f t="shared" si="508"/>
        <v>0</v>
      </c>
      <c r="AM46" s="287">
        <f t="shared" si="508"/>
        <v>0</v>
      </c>
      <c r="AN46" s="298" t="str">
        <f t="shared" ref="AN46" si="509">IF($M46="In (zvyšuje náklady)",0,X46)</f>
        <v>N</v>
      </c>
      <c r="AO46" s="298">
        <f t="shared" ref="AO46" si="510">IF($M46="In (zvyšuje náklady)",0,Y46)</f>
        <v>0</v>
      </c>
      <c r="AP46" s="298" t="str">
        <f t="shared" ref="AP46" si="511">IF($M46="In (zvyšuje náklady)",0,Z46)</f>
        <v>N</v>
      </c>
      <c r="AQ46" s="298">
        <f t="shared" ref="AQ46" si="512">IF($M46="In (zvyšuje náklady)",0,AA46)</f>
        <v>0</v>
      </c>
      <c r="AR46" s="298">
        <f t="shared" ref="AR46" si="513">IF($M46="In (zvyšuje náklady)",0,AB46)</f>
        <v>0</v>
      </c>
      <c r="AS46" s="298">
        <f t="shared" ref="AS46" si="514">IF($M46="In (zvyšuje náklady)",0,AC46)</f>
        <v>0</v>
      </c>
      <c r="AT46" s="298">
        <f t="shared" ref="AT46" si="515">IF($M46="In (zvyšuje náklady)",0,AD46)</f>
        <v>0</v>
      </c>
      <c r="AU46" s="296">
        <f t="shared" ref="AU46" si="516">IF($M46="In (zvyšuje náklady)",0,AE46)</f>
        <v>0</v>
      </c>
      <c r="AV46" s="282">
        <f t="shared" ref="AV46:BB46" si="517">IF($L46&gt;0,AF46,0)</f>
        <v>0</v>
      </c>
      <c r="AW46" s="281">
        <f t="shared" ref="AW46:AY46" si="518">IF($L46&gt;0,$L46*AV46,0)</f>
        <v>0</v>
      </c>
      <c r="AX46" s="281">
        <f t="shared" si="517"/>
        <v>0</v>
      </c>
      <c r="AY46" s="281">
        <f t="shared" si="518"/>
        <v>0</v>
      </c>
      <c r="AZ46" s="281">
        <f t="shared" si="517"/>
        <v>0</v>
      </c>
      <c r="BA46" s="281">
        <f t="shared" ref="BA46" si="519">IF($L46&gt;0,$L46*AZ46,0)</f>
        <v>0</v>
      </c>
      <c r="BB46" s="281">
        <f t="shared" si="517"/>
        <v>0</v>
      </c>
      <c r="BC46" s="287">
        <f t="shared" ref="BC46" si="520">IF($L46&gt;0,$L46*BB46,0)</f>
        <v>0</v>
      </c>
      <c r="BD46" s="282">
        <f t="shared" ref="BD46" si="521">IF($L46&gt;0,AN46,0)</f>
        <v>0</v>
      </c>
      <c r="BE46" s="281">
        <f t="shared" ref="BE46" si="522">IF($L46&gt;0,$L46*BD46,0)</f>
        <v>0</v>
      </c>
      <c r="BF46" s="281">
        <f t="shared" ref="BF46" si="523">IF($L46&gt;0,AP46,0)</f>
        <v>0</v>
      </c>
      <c r="BG46" s="281">
        <f t="shared" ref="BG46" si="524">IF($L46&gt;0,$L46*BF46,0)</f>
        <v>0</v>
      </c>
      <c r="BH46" s="281">
        <f t="shared" ref="BH46" si="525">IF($L46&gt;0,AR46,0)</f>
        <v>0</v>
      </c>
      <c r="BI46" s="281">
        <f t="shared" ref="BI46" si="526">IF($L46&gt;0,$L46*BH46,0)</f>
        <v>0</v>
      </c>
      <c r="BJ46" s="281">
        <f t="shared" ref="BJ46" si="527">IF($L46&gt;0,AT46,0)</f>
        <v>0</v>
      </c>
      <c r="BK46" s="287">
        <f t="shared" ref="BK46" si="528">IF($L46&gt;0,$L46*BJ46,0)</f>
        <v>0</v>
      </c>
      <c r="BL46" s="306">
        <f>IF(F46=vstupy!F$6,"1",0)</f>
        <v>0</v>
      </c>
      <c r="BM46" s="282">
        <f t="shared" ref="BM46" si="529">IF($BL46="1",AF46,0)</f>
        <v>0</v>
      </c>
      <c r="BN46" s="281">
        <f t="shared" ref="BN46" si="530">IF($BL46="1",AG46,0)</f>
        <v>0</v>
      </c>
      <c r="BO46" s="281">
        <f t="shared" ref="BO46" si="531">IF($BL46="1",AH46,0)</f>
        <v>0</v>
      </c>
      <c r="BP46" s="281">
        <f t="shared" ref="BP46" si="532">IF($BL46="1",AI46,0)</f>
        <v>0</v>
      </c>
      <c r="BQ46" s="281">
        <f t="shared" ref="BQ46" si="533">IF($BL46="1",AJ46,0)</f>
        <v>0</v>
      </c>
      <c r="BR46" s="281">
        <f t="shared" ref="BR46" si="534">IF($BL46="1",AK46,0)</f>
        <v>0</v>
      </c>
      <c r="BS46" s="281">
        <f t="shared" ref="BS46" si="535">IF($BL46="1",AL46,0)</f>
        <v>0</v>
      </c>
      <c r="BT46" s="287">
        <f t="shared" ref="BT46" si="536">IF($BL46="1",AM46,0)</f>
        <v>0</v>
      </c>
      <c r="BU46" s="282">
        <f t="shared" ref="BU46" si="537">IF($BL46="1",AN46,0)</f>
        <v>0</v>
      </c>
      <c r="BV46" s="271">
        <f t="shared" ref="BV46" si="538">IF($BL46="1",AO46,0)</f>
        <v>0</v>
      </c>
      <c r="BW46" s="271">
        <f t="shared" ref="BW46" si="539">IF($BL46="1",AP46,0)</f>
        <v>0</v>
      </c>
      <c r="BX46" s="271">
        <f t="shared" ref="BX46" si="540">IF($BL46="1",AQ46,0)</f>
        <v>0</v>
      </c>
      <c r="BY46" s="271">
        <f t="shared" ref="BY46" si="541">IF($BL46="1",AR46,0)</f>
        <v>0</v>
      </c>
      <c r="BZ46" s="271">
        <f t="shared" ref="BZ46" si="542">IF($BL46="1",AS46,0)</f>
        <v>0</v>
      </c>
      <c r="CA46" s="271">
        <f t="shared" ref="CA46" si="543">IF($BL46="1",AT46,0)</f>
        <v>0</v>
      </c>
      <c r="CB46" s="272">
        <f t="shared" ref="CB46" si="544">IF($BL46="1",AU46,0)</f>
        <v>0</v>
      </c>
      <c r="CC46" s="282">
        <f>IFERROR(IF($X46="N/A",Z46+AB46+AD46,X46+Z46+AB46+AD46),0)</f>
        <v>0</v>
      </c>
      <c r="CD46" s="287">
        <f>Y46+AA46+AC46+AE46</f>
        <v>0</v>
      </c>
    </row>
    <row r="47" spans="1:82" s="20" customFormat="1" ht="12.6" customHeight="1" x14ac:dyDescent="0.2">
      <c r="B47" s="346"/>
      <c r="C47" s="329"/>
      <c r="D47" s="329"/>
      <c r="E47" s="329"/>
      <c r="F47" s="314"/>
      <c r="G47" s="327"/>
      <c r="H47" s="314"/>
      <c r="I47" s="314"/>
      <c r="J47" s="316"/>
      <c r="K47" s="314"/>
      <c r="L47" s="316"/>
      <c r="M47" s="314"/>
      <c r="N47" s="314"/>
      <c r="O47" s="314"/>
      <c r="P47" s="317"/>
      <c r="Q47" s="315"/>
      <c r="R47" s="313"/>
      <c r="S47" s="314"/>
      <c r="T47" s="153" t="s">
        <v>51</v>
      </c>
      <c r="U47" s="218">
        <f>IFERROR(VLOOKUP(T47,vstupy!$B$2:$C$12,2,FALSE),0)</f>
        <v>0</v>
      </c>
      <c r="V47" s="315"/>
      <c r="W47" s="335"/>
      <c r="X47" s="332"/>
      <c r="Y47" s="310"/>
      <c r="Z47" s="310"/>
      <c r="AA47" s="310"/>
      <c r="AB47" s="310"/>
      <c r="AC47" s="310"/>
      <c r="AD47" s="310"/>
      <c r="AE47" s="345"/>
      <c r="AF47" s="282"/>
      <c r="AG47" s="281"/>
      <c r="AH47" s="281"/>
      <c r="AI47" s="281"/>
      <c r="AJ47" s="281"/>
      <c r="AK47" s="281"/>
      <c r="AL47" s="281"/>
      <c r="AM47" s="287"/>
      <c r="AN47" s="271"/>
      <c r="AO47" s="271"/>
      <c r="AP47" s="271"/>
      <c r="AQ47" s="271"/>
      <c r="AR47" s="271"/>
      <c r="AS47" s="271"/>
      <c r="AT47" s="271"/>
      <c r="AU47" s="297"/>
      <c r="AV47" s="282"/>
      <c r="AW47" s="281"/>
      <c r="AX47" s="281"/>
      <c r="AY47" s="281"/>
      <c r="AZ47" s="281"/>
      <c r="BA47" s="281"/>
      <c r="BB47" s="281"/>
      <c r="BC47" s="287"/>
      <c r="BD47" s="282"/>
      <c r="BE47" s="281"/>
      <c r="BF47" s="281"/>
      <c r="BG47" s="281"/>
      <c r="BH47" s="281"/>
      <c r="BI47" s="281"/>
      <c r="BJ47" s="281"/>
      <c r="BK47" s="287"/>
      <c r="BL47" s="306"/>
      <c r="BM47" s="282"/>
      <c r="BN47" s="281"/>
      <c r="BO47" s="281"/>
      <c r="BP47" s="281"/>
      <c r="BQ47" s="281"/>
      <c r="BR47" s="281"/>
      <c r="BS47" s="281"/>
      <c r="BT47" s="287"/>
      <c r="BU47" s="282"/>
      <c r="BV47" s="271"/>
      <c r="BW47" s="271"/>
      <c r="BX47" s="271"/>
      <c r="BY47" s="271"/>
      <c r="BZ47" s="271"/>
      <c r="CA47" s="271"/>
      <c r="CB47" s="272"/>
      <c r="CC47" s="282"/>
      <c r="CD47" s="287"/>
    </row>
    <row r="48" spans="1:82" s="20" customFormat="1" ht="12.6" customHeight="1" x14ac:dyDescent="0.2">
      <c r="B48" s="346"/>
      <c r="C48" s="329"/>
      <c r="D48" s="329"/>
      <c r="E48" s="329"/>
      <c r="F48" s="314"/>
      <c r="G48" s="327"/>
      <c r="H48" s="314"/>
      <c r="I48" s="314"/>
      <c r="J48" s="316"/>
      <c r="K48" s="314"/>
      <c r="L48" s="316"/>
      <c r="M48" s="314"/>
      <c r="N48" s="314"/>
      <c r="O48" s="314"/>
      <c r="P48" s="317"/>
      <c r="Q48" s="315"/>
      <c r="R48" s="313"/>
      <c r="S48" s="314"/>
      <c r="T48" s="153" t="s">
        <v>51</v>
      </c>
      <c r="U48" s="218">
        <f>IFERROR(VLOOKUP(T48,vstupy!$B$2:$C$12,2,FALSE),0)</f>
        <v>0</v>
      </c>
      <c r="V48" s="315"/>
      <c r="W48" s="335"/>
      <c r="X48" s="333"/>
      <c r="Y48" s="310"/>
      <c r="Z48" s="310"/>
      <c r="AA48" s="310"/>
      <c r="AB48" s="310"/>
      <c r="AC48" s="310"/>
      <c r="AD48" s="310"/>
      <c r="AE48" s="345"/>
      <c r="AF48" s="282"/>
      <c r="AG48" s="281"/>
      <c r="AH48" s="281"/>
      <c r="AI48" s="281"/>
      <c r="AJ48" s="281"/>
      <c r="AK48" s="281"/>
      <c r="AL48" s="281"/>
      <c r="AM48" s="287"/>
      <c r="AN48" s="271"/>
      <c r="AO48" s="271"/>
      <c r="AP48" s="271"/>
      <c r="AQ48" s="271"/>
      <c r="AR48" s="271"/>
      <c r="AS48" s="271"/>
      <c r="AT48" s="271"/>
      <c r="AU48" s="297"/>
      <c r="AV48" s="282"/>
      <c r="AW48" s="281"/>
      <c r="AX48" s="281"/>
      <c r="AY48" s="281"/>
      <c r="AZ48" s="281"/>
      <c r="BA48" s="281"/>
      <c r="BB48" s="281"/>
      <c r="BC48" s="287"/>
      <c r="BD48" s="282"/>
      <c r="BE48" s="281"/>
      <c r="BF48" s="281"/>
      <c r="BG48" s="281"/>
      <c r="BH48" s="281"/>
      <c r="BI48" s="281"/>
      <c r="BJ48" s="281"/>
      <c r="BK48" s="287"/>
      <c r="BL48" s="306"/>
      <c r="BM48" s="282"/>
      <c r="BN48" s="281"/>
      <c r="BO48" s="281"/>
      <c r="BP48" s="281"/>
      <c r="BQ48" s="281"/>
      <c r="BR48" s="281"/>
      <c r="BS48" s="281"/>
      <c r="BT48" s="287"/>
      <c r="BU48" s="282"/>
      <c r="BV48" s="271"/>
      <c r="BW48" s="271"/>
      <c r="BX48" s="271"/>
      <c r="BY48" s="271"/>
      <c r="BZ48" s="271"/>
      <c r="CA48" s="271"/>
      <c r="CB48" s="272"/>
      <c r="CC48" s="282"/>
      <c r="CD48" s="287"/>
    </row>
    <row r="49" spans="1:82" ht="12.6" customHeight="1" x14ac:dyDescent="0.2">
      <c r="B49" s="346">
        <v>14</v>
      </c>
      <c r="C49" s="329"/>
      <c r="D49" s="329"/>
      <c r="E49" s="329"/>
      <c r="F49" s="314" t="s">
        <v>177</v>
      </c>
      <c r="G49" s="327"/>
      <c r="H49" s="314"/>
      <c r="I49" s="314"/>
      <c r="J49" s="316">
        <f t="shared" ref="J49" si="545">IF(I49="N",0,I49)</f>
        <v>0</v>
      </c>
      <c r="K49" s="314"/>
      <c r="L49" s="316">
        <f t="shared" ref="L49" si="546">IF(K49="N",0,K49)</f>
        <v>0</v>
      </c>
      <c r="M49" s="314" t="s">
        <v>177</v>
      </c>
      <c r="N49" s="314"/>
      <c r="O49" s="314"/>
      <c r="P49" s="317"/>
      <c r="Q49" s="315" t="s">
        <v>50</v>
      </c>
      <c r="R49" s="313">
        <f>VLOOKUP(Q49,vstupy!$B$17:$C$27,2,FALSE)</f>
        <v>0</v>
      </c>
      <c r="S49" s="314"/>
      <c r="T49" s="153" t="s">
        <v>51</v>
      </c>
      <c r="U49" s="218">
        <f>IFERROR(VLOOKUP(T49,vstupy!$B$2:$C$12,2,FALSE),0)</f>
        <v>0</v>
      </c>
      <c r="V49" s="315" t="s">
        <v>50</v>
      </c>
      <c r="W49" s="334">
        <f>VLOOKUP(V49,vstupy!$B$17:$C$27,2,FALSE)</f>
        <v>0</v>
      </c>
      <c r="X49" s="332" t="str">
        <f t="shared" ref="X49" si="547">IFERROR(IF(J49=0,"N",N49/I49),0)</f>
        <v>N</v>
      </c>
      <c r="Y49" s="309">
        <f t="shared" ref="Y49" si="548">N49</f>
        <v>0</v>
      </c>
      <c r="Z49" s="309" t="str">
        <f t="shared" ref="Z49" si="549">IFERROR(IF(J49=0,"N",O49/I49),0)</f>
        <v>N</v>
      </c>
      <c r="AA49" s="309">
        <f t="shared" ref="AA49:AA85" si="550">O49</f>
        <v>0</v>
      </c>
      <c r="AB49" s="309">
        <f t="shared" ref="AB49" si="551">P49*R49</f>
        <v>0</v>
      </c>
      <c r="AC49" s="309">
        <f t="shared" si="59"/>
        <v>0</v>
      </c>
      <c r="AD49" s="343">
        <f t="shared" ref="AD49" si="552">IF(S49&gt;0,IF(W49&gt;0,($G$7/160)*(S49/60)*W49,0),IF(W49&gt;0,($G$7/160)*((U49+U50+U51)/60)*W49,0))</f>
        <v>0</v>
      </c>
      <c r="AE49" s="344">
        <f t="shared" si="15"/>
        <v>0</v>
      </c>
      <c r="AF49" s="282">
        <f>IF($M49="In (zvyšuje náklady)",X49,0)</f>
        <v>0</v>
      </c>
      <c r="AG49" s="281">
        <f t="shared" ref="AG49:AM49" si="553">IF($M49="In (zvyšuje náklady)",Y49,0)</f>
        <v>0</v>
      </c>
      <c r="AH49" s="281">
        <f t="shared" si="553"/>
        <v>0</v>
      </c>
      <c r="AI49" s="281">
        <f t="shared" si="553"/>
        <v>0</v>
      </c>
      <c r="AJ49" s="281">
        <f t="shared" si="553"/>
        <v>0</v>
      </c>
      <c r="AK49" s="281">
        <f t="shared" si="553"/>
        <v>0</v>
      </c>
      <c r="AL49" s="281">
        <f t="shared" si="553"/>
        <v>0</v>
      </c>
      <c r="AM49" s="287">
        <f t="shared" si="553"/>
        <v>0</v>
      </c>
      <c r="AN49" s="298" t="str">
        <f t="shared" ref="AN49" si="554">IF($M49="In (zvyšuje náklady)",0,X49)</f>
        <v>N</v>
      </c>
      <c r="AO49" s="298">
        <f t="shared" ref="AO49" si="555">IF($M49="In (zvyšuje náklady)",0,Y49)</f>
        <v>0</v>
      </c>
      <c r="AP49" s="298" t="str">
        <f t="shared" ref="AP49" si="556">IF($M49="In (zvyšuje náklady)",0,Z49)</f>
        <v>N</v>
      </c>
      <c r="AQ49" s="298">
        <f t="shared" ref="AQ49" si="557">IF($M49="In (zvyšuje náklady)",0,AA49)</f>
        <v>0</v>
      </c>
      <c r="AR49" s="298">
        <f t="shared" ref="AR49" si="558">IF($M49="In (zvyšuje náklady)",0,AB49)</f>
        <v>0</v>
      </c>
      <c r="AS49" s="298">
        <f t="shared" ref="AS49" si="559">IF($M49="In (zvyšuje náklady)",0,AC49)</f>
        <v>0</v>
      </c>
      <c r="AT49" s="298">
        <f t="shared" ref="AT49" si="560">IF($M49="In (zvyšuje náklady)",0,AD49)</f>
        <v>0</v>
      </c>
      <c r="AU49" s="296">
        <f t="shared" ref="AU49" si="561">IF($M49="In (zvyšuje náklady)",0,AE49)</f>
        <v>0</v>
      </c>
      <c r="AV49" s="282">
        <f t="shared" ref="AV49:BB49" si="562">IF($L49&gt;0,AF49,0)</f>
        <v>0</v>
      </c>
      <c r="AW49" s="281">
        <f t="shared" ref="AW49:AY49" si="563">IF($L49&gt;0,$L49*AV49,0)</f>
        <v>0</v>
      </c>
      <c r="AX49" s="281">
        <f t="shared" si="562"/>
        <v>0</v>
      </c>
      <c r="AY49" s="281">
        <f t="shared" si="563"/>
        <v>0</v>
      </c>
      <c r="AZ49" s="281">
        <f t="shared" si="562"/>
        <v>0</v>
      </c>
      <c r="BA49" s="281">
        <f t="shared" ref="BA49" si="564">IF($L49&gt;0,$L49*AZ49,0)</f>
        <v>0</v>
      </c>
      <c r="BB49" s="281">
        <f t="shared" si="562"/>
        <v>0</v>
      </c>
      <c r="BC49" s="287">
        <f t="shared" ref="BC49" si="565">IF($L49&gt;0,$L49*BB49,0)</f>
        <v>0</v>
      </c>
      <c r="BD49" s="282">
        <f t="shared" ref="BD49" si="566">IF($L49&gt;0,AN49,0)</f>
        <v>0</v>
      </c>
      <c r="BE49" s="281">
        <f t="shared" ref="BE49" si="567">IF($L49&gt;0,$L49*BD49,0)</f>
        <v>0</v>
      </c>
      <c r="BF49" s="281">
        <f t="shared" ref="BF49" si="568">IF($L49&gt;0,AP49,0)</f>
        <v>0</v>
      </c>
      <c r="BG49" s="281">
        <f t="shared" ref="BG49" si="569">IF($L49&gt;0,$L49*BF49,0)</f>
        <v>0</v>
      </c>
      <c r="BH49" s="281">
        <f t="shared" ref="BH49" si="570">IF($L49&gt;0,AR49,0)</f>
        <v>0</v>
      </c>
      <c r="BI49" s="281">
        <f t="shared" ref="BI49" si="571">IF($L49&gt;0,$L49*BH49,0)</f>
        <v>0</v>
      </c>
      <c r="BJ49" s="281">
        <f t="shared" ref="BJ49" si="572">IF($L49&gt;0,AT49,0)</f>
        <v>0</v>
      </c>
      <c r="BK49" s="287">
        <f t="shared" ref="BK49" si="573">IF($L49&gt;0,$L49*BJ49,0)</f>
        <v>0</v>
      </c>
      <c r="BL49" s="306">
        <f>IF(F49=vstupy!F$6,"1",0)</f>
        <v>0</v>
      </c>
      <c r="BM49" s="282">
        <f t="shared" ref="BM49" si="574">IF($BL49="1",AF49,0)</f>
        <v>0</v>
      </c>
      <c r="BN49" s="281">
        <f t="shared" ref="BN49" si="575">IF($BL49="1",AG49,0)</f>
        <v>0</v>
      </c>
      <c r="BO49" s="281">
        <f t="shared" ref="BO49" si="576">IF($BL49="1",AH49,0)</f>
        <v>0</v>
      </c>
      <c r="BP49" s="281">
        <f t="shared" ref="BP49" si="577">IF($BL49="1",AI49,0)</f>
        <v>0</v>
      </c>
      <c r="BQ49" s="281">
        <f t="shared" ref="BQ49" si="578">IF($BL49="1",AJ49,0)</f>
        <v>0</v>
      </c>
      <c r="BR49" s="281">
        <f t="shared" ref="BR49" si="579">IF($BL49="1",AK49,0)</f>
        <v>0</v>
      </c>
      <c r="BS49" s="281">
        <f t="shared" ref="BS49" si="580">IF($BL49="1",AL49,0)</f>
        <v>0</v>
      </c>
      <c r="BT49" s="287">
        <f t="shared" ref="BT49" si="581">IF($BL49="1",AM49,0)</f>
        <v>0</v>
      </c>
      <c r="BU49" s="282">
        <f t="shared" ref="BU49" si="582">IF($BL49="1",AN49,0)</f>
        <v>0</v>
      </c>
      <c r="BV49" s="271">
        <f t="shared" ref="BV49" si="583">IF($BL49="1",AO49,0)</f>
        <v>0</v>
      </c>
      <c r="BW49" s="271">
        <f t="shared" ref="BW49" si="584">IF($BL49="1",AP49,0)</f>
        <v>0</v>
      </c>
      <c r="BX49" s="271">
        <f t="shared" ref="BX49" si="585">IF($BL49="1",AQ49,0)</f>
        <v>0</v>
      </c>
      <c r="BY49" s="271">
        <f t="shared" ref="BY49" si="586">IF($BL49="1",AR49,0)</f>
        <v>0</v>
      </c>
      <c r="BZ49" s="271">
        <f t="shared" ref="BZ49" si="587">IF($BL49="1",AS49,0)</f>
        <v>0</v>
      </c>
      <c r="CA49" s="271">
        <f t="shared" ref="CA49" si="588">IF($BL49="1",AT49,0)</f>
        <v>0</v>
      </c>
      <c r="CB49" s="272">
        <f t="shared" ref="CB49" si="589">IF($BL49="1",AU49,0)</f>
        <v>0</v>
      </c>
      <c r="CC49" s="282">
        <f>IFERROR(IF($X49="N/A",Z49+AB49+AD49,X49+Z49+AB49+AD49),0)</f>
        <v>0</v>
      </c>
      <c r="CD49" s="287">
        <f>Y49+AA49+AC49+AE49</f>
        <v>0</v>
      </c>
    </row>
    <row r="50" spans="1:82" ht="12.6" customHeight="1" x14ac:dyDescent="0.2">
      <c r="B50" s="346"/>
      <c r="C50" s="329"/>
      <c r="D50" s="329"/>
      <c r="E50" s="329"/>
      <c r="F50" s="314"/>
      <c r="G50" s="327"/>
      <c r="H50" s="314"/>
      <c r="I50" s="314"/>
      <c r="J50" s="316"/>
      <c r="K50" s="314"/>
      <c r="L50" s="316"/>
      <c r="M50" s="314"/>
      <c r="N50" s="314"/>
      <c r="O50" s="314"/>
      <c r="P50" s="317"/>
      <c r="Q50" s="315"/>
      <c r="R50" s="313"/>
      <c r="S50" s="314"/>
      <c r="T50" s="153" t="s">
        <v>51</v>
      </c>
      <c r="U50" s="218">
        <f>IFERROR(VLOOKUP(T50,vstupy!$B$2:$C$12,2,FALSE),0)</f>
        <v>0</v>
      </c>
      <c r="V50" s="315"/>
      <c r="W50" s="335"/>
      <c r="X50" s="332"/>
      <c r="Y50" s="310"/>
      <c r="Z50" s="310"/>
      <c r="AA50" s="310"/>
      <c r="AB50" s="310"/>
      <c r="AC50" s="310"/>
      <c r="AD50" s="310"/>
      <c r="AE50" s="345"/>
      <c r="AF50" s="282"/>
      <c r="AG50" s="281"/>
      <c r="AH50" s="281"/>
      <c r="AI50" s="281"/>
      <c r="AJ50" s="281"/>
      <c r="AK50" s="281"/>
      <c r="AL50" s="281"/>
      <c r="AM50" s="287"/>
      <c r="AN50" s="271"/>
      <c r="AO50" s="271"/>
      <c r="AP50" s="271"/>
      <c r="AQ50" s="271"/>
      <c r="AR50" s="271"/>
      <c r="AS50" s="271"/>
      <c r="AT50" s="271"/>
      <c r="AU50" s="297"/>
      <c r="AV50" s="282"/>
      <c r="AW50" s="281"/>
      <c r="AX50" s="281"/>
      <c r="AY50" s="281"/>
      <c r="AZ50" s="281"/>
      <c r="BA50" s="281"/>
      <c r="BB50" s="281"/>
      <c r="BC50" s="287"/>
      <c r="BD50" s="282"/>
      <c r="BE50" s="281"/>
      <c r="BF50" s="281"/>
      <c r="BG50" s="281"/>
      <c r="BH50" s="281"/>
      <c r="BI50" s="281"/>
      <c r="BJ50" s="281"/>
      <c r="BK50" s="287"/>
      <c r="BL50" s="306"/>
      <c r="BM50" s="282"/>
      <c r="BN50" s="281"/>
      <c r="BO50" s="281"/>
      <c r="BP50" s="281"/>
      <c r="BQ50" s="281"/>
      <c r="BR50" s="281"/>
      <c r="BS50" s="281"/>
      <c r="BT50" s="287"/>
      <c r="BU50" s="282"/>
      <c r="BV50" s="271"/>
      <c r="BW50" s="271"/>
      <c r="BX50" s="271"/>
      <c r="BY50" s="271"/>
      <c r="BZ50" s="271"/>
      <c r="CA50" s="271"/>
      <c r="CB50" s="272"/>
      <c r="CC50" s="282"/>
      <c r="CD50" s="287"/>
    </row>
    <row r="51" spans="1:82" ht="12.6" customHeight="1" x14ac:dyDescent="0.2">
      <c r="B51" s="346"/>
      <c r="C51" s="329"/>
      <c r="D51" s="329"/>
      <c r="E51" s="329"/>
      <c r="F51" s="314"/>
      <c r="G51" s="327"/>
      <c r="H51" s="314"/>
      <c r="I51" s="314"/>
      <c r="J51" s="316"/>
      <c r="K51" s="314"/>
      <c r="L51" s="316"/>
      <c r="M51" s="314"/>
      <c r="N51" s="314"/>
      <c r="O51" s="314"/>
      <c r="P51" s="317"/>
      <c r="Q51" s="315"/>
      <c r="R51" s="313"/>
      <c r="S51" s="314"/>
      <c r="T51" s="153" t="s">
        <v>51</v>
      </c>
      <c r="U51" s="218">
        <f>IFERROR(VLOOKUP(T51,vstupy!$B$2:$C$12,2,FALSE),0)</f>
        <v>0</v>
      </c>
      <c r="V51" s="315"/>
      <c r="W51" s="335"/>
      <c r="X51" s="333"/>
      <c r="Y51" s="310"/>
      <c r="Z51" s="310"/>
      <c r="AA51" s="310"/>
      <c r="AB51" s="310"/>
      <c r="AC51" s="310"/>
      <c r="AD51" s="310"/>
      <c r="AE51" s="345"/>
      <c r="AF51" s="282"/>
      <c r="AG51" s="281"/>
      <c r="AH51" s="281"/>
      <c r="AI51" s="281"/>
      <c r="AJ51" s="281"/>
      <c r="AK51" s="281"/>
      <c r="AL51" s="281"/>
      <c r="AM51" s="287"/>
      <c r="AN51" s="271"/>
      <c r="AO51" s="271"/>
      <c r="AP51" s="271"/>
      <c r="AQ51" s="271"/>
      <c r="AR51" s="271"/>
      <c r="AS51" s="271"/>
      <c r="AT51" s="271"/>
      <c r="AU51" s="297"/>
      <c r="AV51" s="282"/>
      <c r="AW51" s="281"/>
      <c r="AX51" s="281"/>
      <c r="AY51" s="281"/>
      <c r="AZ51" s="281"/>
      <c r="BA51" s="281"/>
      <c r="BB51" s="281"/>
      <c r="BC51" s="287"/>
      <c r="BD51" s="282"/>
      <c r="BE51" s="281"/>
      <c r="BF51" s="281"/>
      <c r="BG51" s="281"/>
      <c r="BH51" s="281"/>
      <c r="BI51" s="281"/>
      <c r="BJ51" s="281"/>
      <c r="BK51" s="287"/>
      <c r="BL51" s="306"/>
      <c r="BM51" s="282"/>
      <c r="BN51" s="281"/>
      <c r="BO51" s="281"/>
      <c r="BP51" s="281"/>
      <c r="BQ51" s="281"/>
      <c r="BR51" s="281"/>
      <c r="BS51" s="281"/>
      <c r="BT51" s="287"/>
      <c r="BU51" s="282"/>
      <c r="BV51" s="271"/>
      <c r="BW51" s="271"/>
      <c r="BX51" s="271"/>
      <c r="BY51" s="271"/>
      <c r="BZ51" s="271"/>
      <c r="CA51" s="271"/>
      <c r="CB51" s="272"/>
      <c r="CC51" s="282"/>
      <c r="CD51" s="287"/>
    </row>
    <row r="52" spans="1:82" ht="12.6" customHeight="1" x14ac:dyDescent="0.2">
      <c r="A52" s="20"/>
      <c r="B52" s="346">
        <v>15</v>
      </c>
      <c r="C52" s="329"/>
      <c r="D52" s="329"/>
      <c r="E52" s="329"/>
      <c r="F52" s="314" t="s">
        <v>177</v>
      </c>
      <c r="G52" s="327"/>
      <c r="H52" s="314"/>
      <c r="I52" s="314"/>
      <c r="J52" s="316">
        <f t="shared" ref="J52" si="590">IF(I52="N",0,I52)</f>
        <v>0</v>
      </c>
      <c r="K52" s="314"/>
      <c r="L52" s="316">
        <f t="shared" ref="L52:L85" si="591">IF(K52="N",0,K52)</f>
        <v>0</v>
      </c>
      <c r="M52" s="314" t="s">
        <v>177</v>
      </c>
      <c r="N52" s="314"/>
      <c r="O52" s="314"/>
      <c r="P52" s="317"/>
      <c r="Q52" s="315" t="s">
        <v>50</v>
      </c>
      <c r="R52" s="313">
        <f>VLOOKUP(Q52,vstupy!$B$17:$C$27,2,FALSE)</f>
        <v>0</v>
      </c>
      <c r="S52" s="314"/>
      <c r="T52" s="153" t="s">
        <v>51</v>
      </c>
      <c r="U52" s="218">
        <f>IFERROR(VLOOKUP(T52,vstupy!$B$2:$C$12,2,FALSE),0)</f>
        <v>0</v>
      </c>
      <c r="V52" s="315" t="s">
        <v>50</v>
      </c>
      <c r="W52" s="334">
        <f>VLOOKUP(V52,vstupy!$B$17:$C$27,2,FALSE)</f>
        <v>0</v>
      </c>
      <c r="X52" s="332" t="str">
        <f t="shared" ref="X52" si="592">IFERROR(IF(J52=0,"N",N52/I52),0)</f>
        <v>N</v>
      </c>
      <c r="Y52" s="309">
        <f t="shared" ref="Y52" si="593">N52</f>
        <v>0</v>
      </c>
      <c r="Z52" s="309" t="str">
        <f t="shared" ref="Z52" si="594">IFERROR(IF(J52=0,"N",O52/I52),0)</f>
        <v>N</v>
      </c>
      <c r="AA52" s="309">
        <f t="shared" ref="AA52:AA88" si="595">O52</f>
        <v>0</v>
      </c>
      <c r="AB52" s="309">
        <f t="shared" ref="AB52" si="596">P52*R52</f>
        <v>0</v>
      </c>
      <c r="AC52" s="309">
        <f t="shared" si="59"/>
        <v>0</v>
      </c>
      <c r="AD52" s="343">
        <f t="shared" ref="AD52" si="597">IF(S52&gt;0,IF(W52&gt;0,($G$7/160)*(S52/60)*W52,0),IF(W52&gt;0,($G$7/160)*((U52+U53+U54)/60)*W52,0))</f>
        <v>0</v>
      </c>
      <c r="AE52" s="344">
        <f t="shared" si="15"/>
        <v>0</v>
      </c>
      <c r="AF52" s="282">
        <f>IF($M52="In (zvyšuje náklady)",X52,0)</f>
        <v>0</v>
      </c>
      <c r="AG52" s="281">
        <f t="shared" ref="AG52:AM52" si="598">IF($M52="In (zvyšuje náklady)",Y52,0)</f>
        <v>0</v>
      </c>
      <c r="AH52" s="281">
        <f t="shared" si="598"/>
        <v>0</v>
      </c>
      <c r="AI52" s="281">
        <f t="shared" si="598"/>
        <v>0</v>
      </c>
      <c r="AJ52" s="281">
        <f t="shared" si="598"/>
        <v>0</v>
      </c>
      <c r="AK52" s="281">
        <f t="shared" si="598"/>
        <v>0</v>
      </c>
      <c r="AL52" s="281">
        <f t="shared" si="598"/>
        <v>0</v>
      </c>
      <c r="AM52" s="287">
        <f t="shared" si="598"/>
        <v>0</v>
      </c>
      <c r="AN52" s="298" t="str">
        <f t="shared" ref="AN52" si="599">IF($M52="In (zvyšuje náklady)",0,X52)</f>
        <v>N</v>
      </c>
      <c r="AO52" s="298">
        <f t="shared" ref="AO52" si="600">IF($M52="In (zvyšuje náklady)",0,Y52)</f>
        <v>0</v>
      </c>
      <c r="AP52" s="298" t="str">
        <f t="shared" ref="AP52" si="601">IF($M52="In (zvyšuje náklady)",0,Z52)</f>
        <v>N</v>
      </c>
      <c r="AQ52" s="298">
        <f t="shared" ref="AQ52" si="602">IF($M52="In (zvyšuje náklady)",0,AA52)</f>
        <v>0</v>
      </c>
      <c r="AR52" s="298">
        <f t="shared" ref="AR52" si="603">IF($M52="In (zvyšuje náklady)",0,AB52)</f>
        <v>0</v>
      </c>
      <c r="AS52" s="298">
        <f t="shared" ref="AS52" si="604">IF($M52="In (zvyšuje náklady)",0,AC52)</f>
        <v>0</v>
      </c>
      <c r="AT52" s="298">
        <f t="shared" ref="AT52" si="605">IF($M52="In (zvyšuje náklady)",0,AD52)</f>
        <v>0</v>
      </c>
      <c r="AU52" s="296">
        <f t="shared" ref="AU52" si="606">IF($M52="In (zvyšuje náklady)",0,AE52)</f>
        <v>0</v>
      </c>
      <c r="AV52" s="282">
        <f t="shared" ref="AV52:BB52" si="607">IF($L52&gt;0,AF52,0)</f>
        <v>0</v>
      </c>
      <c r="AW52" s="281">
        <f t="shared" ref="AW52:AY52" si="608">IF($L52&gt;0,$L52*AV52,0)</f>
        <v>0</v>
      </c>
      <c r="AX52" s="281">
        <f t="shared" si="607"/>
        <v>0</v>
      </c>
      <c r="AY52" s="281">
        <f t="shared" si="608"/>
        <v>0</v>
      </c>
      <c r="AZ52" s="281">
        <f t="shared" si="607"/>
        <v>0</v>
      </c>
      <c r="BA52" s="281">
        <f t="shared" ref="BA52" si="609">IF($L52&gt;0,$L52*AZ52,0)</f>
        <v>0</v>
      </c>
      <c r="BB52" s="281">
        <f t="shared" si="607"/>
        <v>0</v>
      </c>
      <c r="BC52" s="287">
        <f t="shared" ref="BC52" si="610">IF($L52&gt;0,$L52*BB52,0)</f>
        <v>0</v>
      </c>
      <c r="BD52" s="282">
        <f t="shared" ref="BD52" si="611">IF($L52&gt;0,AN52,0)</f>
        <v>0</v>
      </c>
      <c r="BE52" s="281">
        <f t="shared" ref="BE52" si="612">IF($L52&gt;0,$L52*BD52,0)</f>
        <v>0</v>
      </c>
      <c r="BF52" s="281">
        <f t="shared" ref="BF52" si="613">IF($L52&gt;0,AP52,0)</f>
        <v>0</v>
      </c>
      <c r="BG52" s="281">
        <f t="shared" ref="BG52" si="614">IF($L52&gt;0,$L52*BF52,0)</f>
        <v>0</v>
      </c>
      <c r="BH52" s="281">
        <f t="shared" ref="BH52" si="615">IF($L52&gt;0,AR52,0)</f>
        <v>0</v>
      </c>
      <c r="BI52" s="281">
        <f t="shared" ref="BI52" si="616">IF($L52&gt;0,$L52*BH52,0)</f>
        <v>0</v>
      </c>
      <c r="BJ52" s="281">
        <f t="shared" ref="BJ52" si="617">IF($L52&gt;0,AT52,0)</f>
        <v>0</v>
      </c>
      <c r="BK52" s="287">
        <f t="shared" ref="BK52" si="618">IF($L52&gt;0,$L52*BJ52,0)</f>
        <v>0</v>
      </c>
      <c r="BL52" s="306">
        <f>IF(F52=vstupy!F$6,"1",0)</f>
        <v>0</v>
      </c>
      <c r="BM52" s="282">
        <f t="shared" ref="BM52" si="619">IF($BL52="1",AF52,0)</f>
        <v>0</v>
      </c>
      <c r="BN52" s="281">
        <f t="shared" ref="BN52" si="620">IF($BL52="1",AG52,0)</f>
        <v>0</v>
      </c>
      <c r="BO52" s="281">
        <f t="shared" ref="BO52" si="621">IF($BL52="1",AH52,0)</f>
        <v>0</v>
      </c>
      <c r="BP52" s="281">
        <f t="shared" ref="BP52" si="622">IF($BL52="1",AI52,0)</f>
        <v>0</v>
      </c>
      <c r="BQ52" s="281">
        <f t="shared" ref="BQ52" si="623">IF($BL52="1",AJ52,0)</f>
        <v>0</v>
      </c>
      <c r="BR52" s="281">
        <f t="shared" ref="BR52" si="624">IF($BL52="1",AK52,0)</f>
        <v>0</v>
      </c>
      <c r="BS52" s="281">
        <f t="shared" ref="BS52" si="625">IF($BL52="1",AL52,0)</f>
        <v>0</v>
      </c>
      <c r="BT52" s="287">
        <f t="shared" ref="BT52" si="626">IF($BL52="1",AM52,0)</f>
        <v>0</v>
      </c>
      <c r="BU52" s="282">
        <f t="shared" ref="BU52" si="627">IF($BL52="1",AN52,0)</f>
        <v>0</v>
      </c>
      <c r="BV52" s="271">
        <f t="shared" ref="BV52" si="628">IF($BL52="1",AO52,0)</f>
        <v>0</v>
      </c>
      <c r="BW52" s="271">
        <f t="shared" ref="BW52" si="629">IF($BL52="1",AP52,0)</f>
        <v>0</v>
      </c>
      <c r="BX52" s="271">
        <f t="shared" ref="BX52" si="630">IF($BL52="1",AQ52,0)</f>
        <v>0</v>
      </c>
      <c r="BY52" s="271">
        <f t="shared" ref="BY52" si="631">IF($BL52="1",AR52,0)</f>
        <v>0</v>
      </c>
      <c r="BZ52" s="271">
        <f t="shared" ref="BZ52" si="632">IF($BL52="1",AS52,0)</f>
        <v>0</v>
      </c>
      <c r="CA52" s="271">
        <f t="shared" ref="CA52" si="633">IF($BL52="1",AT52,0)</f>
        <v>0</v>
      </c>
      <c r="CB52" s="272">
        <f t="shared" ref="CB52" si="634">IF($BL52="1",AU52,0)</f>
        <v>0</v>
      </c>
      <c r="CC52" s="282">
        <f>IFERROR(IF($X52="N/A",Z52+AB52+AD52,X52+Z52+AB52+AD52),0)</f>
        <v>0</v>
      </c>
      <c r="CD52" s="287">
        <f>Y52+AA52+AC52+AE52</f>
        <v>0</v>
      </c>
    </row>
    <row r="53" spans="1:82" ht="12.6" customHeight="1" x14ac:dyDescent="0.2">
      <c r="A53" s="20"/>
      <c r="B53" s="346"/>
      <c r="C53" s="329"/>
      <c r="D53" s="329"/>
      <c r="E53" s="329"/>
      <c r="F53" s="314"/>
      <c r="G53" s="327"/>
      <c r="H53" s="314"/>
      <c r="I53" s="314"/>
      <c r="J53" s="316"/>
      <c r="K53" s="314"/>
      <c r="L53" s="316"/>
      <c r="M53" s="314"/>
      <c r="N53" s="314"/>
      <c r="O53" s="314"/>
      <c r="P53" s="317"/>
      <c r="Q53" s="315"/>
      <c r="R53" s="313"/>
      <c r="S53" s="314"/>
      <c r="T53" s="153" t="s">
        <v>51</v>
      </c>
      <c r="U53" s="218">
        <f>IFERROR(VLOOKUP(T53,vstupy!$B$2:$C$12,2,FALSE),0)</f>
        <v>0</v>
      </c>
      <c r="V53" s="315"/>
      <c r="W53" s="335"/>
      <c r="X53" s="332"/>
      <c r="Y53" s="310"/>
      <c r="Z53" s="310"/>
      <c r="AA53" s="310"/>
      <c r="AB53" s="310"/>
      <c r="AC53" s="310"/>
      <c r="AD53" s="310"/>
      <c r="AE53" s="345"/>
      <c r="AF53" s="282"/>
      <c r="AG53" s="281"/>
      <c r="AH53" s="281"/>
      <c r="AI53" s="281"/>
      <c r="AJ53" s="281"/>
      <c r="AK53" s="281"/>
      <c r="AL53" s="281"/>
      <c r="AM53" s="287"/>
      <c r="AN53" s="271"/>
      <c r="AO53" s="271"/>
      <c r="AP53" s="271"/>
      <c r="AQ53" s="271"/>
      <c r="AR53" s="271"/>
      <c r="AS53" s="271"/>
      <c r="AT53" s="271"/>
      <c r="AU53" s="297"/>
      <c r="AV53" s="282"/>
      <c r="AW53" s="281"/>
      <c r="AX53" s="281"/>
      <c r="AY53" s="281"/>
      <c r="AZ53" s="281"/>
      <c r="BA53" s="281"/>
      <c r="BB53" s="281"/>
      <c r="BC53" s="287"/>
      <c r="BD53" s="282"/>
      <c r="BE53" s="281"/>
      <c r="BF53" s="281"/>
      <c r="BG53" s="281"/>
      <c r="BH53" s="281"/>
      <c r="BI53" s="281"/>
      <c r="BJ53" s="281"/>
      <c r="BK53" s="287"/>
      <c r="BL53" s="306"/>
      <c r="BM53" s="282"/>
      <c r="BN53" s="281"/>
      <c r="BO53" s="281"/>
      <c r="BP53" s="281"/>
      <c r="BQ53" s="281"/>
      <c r="BR53" s="281"/>
      <c r="BS53" s="281"/>
      <c r="BT53" s="287"/>
      <c r="BU53" s="282"/>
      <c r="BV53" s="271"/>
      <c r="BW53" s="271"/>
      <c r="BX53" s="271"/>
      <c r="BY53" s="271"/>
      <c r="BZ53" s="271"/>
      <c r="CA53" s="271"/>
      <c r="CB53" s="272"/>
      <c r="CC53" s="282"/>
      <c r="CD53" s="287"/>
    </row>
    <row r="54" spans="1:82" ht="12.6" customHeight="1" x14ac:dyDescent="0.2">
      <c r="A54" s="20"/>
      <c r="B54" s="346"/>
      <c r="C54" s="329"/>
      <c r="D54" s="329"/>
      <c r="E54" s="329"/>
      <c r="F54" s="314"/>
      <c r="G54" s="327"/>
      <c r="H54" s="314"/>
      <c r="I54" s="314"/>
      <c r="J54" s="316"/>
      <c r="K54" s="314"/>
      <c r="L54" s="316"/>
      <c r="M54" s="314"/>
      <c r="N54" s="314"/>
      <c r="O54" s="314"/>
      <c r="P54" s="317"/>
      <c r="Q54" s="315"/>
      <c r="R54" s="313"/>
      <c r="S54" s="314"/>
      <c r="T54" s="153" t="s">
        <v>51</v>
      </c>
      <c r="U54" s="218">
        <f>IFERROR(VLOOKUP(T54,vstupy!$B$2:$C$12,2,FALSE),0)</f>
        <v>0</v>
      </c>
      <c r="V54" s="315"/>
      <c r="W54" s="335"/>
      <c r="X54" s="333"/>
      <c r="Y54" s="310"/>
      <c r="Z54" s="310"/>
      <c r="AA54" s="310"/>
      <c r="AB54" s="310"/>
      <c r="AC54" s="310"/>
      <c r="AD54" s="310"/>
      <c r="AE54" s="345"/>
      <c r="AF54" s="282"/>
      <c r="AG54" s="281"/>
      <c r="AH54" s="281"/>
      <c r="AI54" s="281"/>
      <c r="AJ54" s="281"/>
      <c r="AK54" s="281"/>
      <c r="AL54" s="281"/>
      <c r="AM54" s="287"/>
      <c r="AN54" s="271"/>
      <c r="AO54" s="271"/>
      <c r="AP54" s="271"/>
      <c r="AQ54" s="271"/>
      <c r="AR54" s="271"/>
      <c r="AS54" s="271"/>
      <c r="AT54" s="271"/>
      <c r="AU54" s="297"/>
      <c r="AV54" s="282"/>
      <c r="AW54" s="281"/>
      <c r="AX54" s="281"/>
      <c r="AY54" s="281"/>
      <c r="AZ54" s="281"/>
      <c r="BA54" s="281"/>
      <c r="BB54" s="281"/>
      <c r="BC54" s="287"/>
      <c r="BD54" s="282"/>
      <c r="BE54" s="281"/>
      <c r="BF54" s="281"/>
      <c r="BG54" s="281"/>
      <c r="BH54" s="281"/>
      <c r="BI54" s="281"/>
      <c r="BJ54" s="281"/>
      <c r="BK54" s="287"/>
      <c r="BL54" s="306"/>
      <c r="BM54" s="282"/>
      <c r="BN54" s="281"/>
      <c r="BO54" s="281"/>
      <c r="BP54" s="281"/>
      <c r="BQ54" s="281"/>
      <c r="BR54" s="281"/>
      <c r="BS54" s="281"/>
      <c r="BT54" s="287"/>
      <c r="BU54" s="282"/>
      <c r="BV54" s="271"/>
      <c r="BW54" s="271"/>
      <c r="BX54" s="271"/>
      <c r="BY54" s="271"/>
      <c r="BZ54" s="271"/>
      <c r="CA54" s="271"/>
      <c r="CB54" s="272"/>
      <c r="CC54" s="282"/>
      <c r="CD54" s="287"/>
    </row>
    <row r="55" spans="1:82" ht="12.6" customHeight="1" x14ac:dyDescent="0.2">
      <c r="B55" s="346">
        <v>16</v>
      </c>
      <c r="C55" s="329"/>
      <c r="D55" s="329"/>
      <c r="E55" s="329"/>
      <c r="F55" s="314" t="s">
        <v>177</v>
      </c>
      <c r="G55" s="327"/>
      <c r="H55" s="314"/>
      <c r="I55" s="314"/>
      <c r="J55" s="316">
        <f t="shared" ref="J55" si="635">IF(I55="N",0,I55)</f>
        <v>0</v>
      </c>
      <c r="K55" s="314"/>
      <c r="L55" s="316">
        <f t="shared" si="591"/>
        <v>0</v>
      </c>
      <c r="M55" s="314" t="s">
        <v>177</v>
      </c>
      <c r="N55" s="314"/>
      <c r="O55" s="314"/>
      <c r="P55" s="317"/>
      <c r="Q55" s="315" t="s">
        <v>50</v>
      </c>
      <c r="R55" s="313">
        <f>VLOOKUP(Q55,vstupy!$B$17:$C$27,2,FALSE)</f>
        <v>0</v>
      </c>
      <c r="S55" s="314"/>
      <c r="T55" s="153" t="s">
        <v>51</v>
      </c>
      <c r="U55" s="218">
        <f>IFERROR(VLOOKUP(T55,vstupy!$B$2:$C$12,2,FALSE),0)</f>
        <v>0</v>
      </c>
      <c r="V55" s="315" t="s">
        <v>50</v>
      </c>
      <c r="W55" s="334">
        <f>VLOOKUP(V55,vstupy!$B$17:$C$27,2,FALSE)</f>
        <v>0</v>
      </c>
      <c r="X55" s="332" t="str">
        <f t="shared" ref="X55" si="636">IFERROR(IF(J55=0,"N",N55/I55),0)</f>
        <v>N</v>
      </c>
      <c r="Y55" s="309">
        <f t="shared" ref="Y55" si="637">N55</f>
        <v>0</v>
      </c>
      <c r="Z55" s="309" t="str">
        <f t="shared" ref="Z55" si="638">IFERROR(IF(J55=0,"N",O55/I55),0)</f>
        <v>N</v>
      </c>
      <c r="AA55" s="309">
        <f t="shared" ref="AA55:AA91" si="639">O55</f>
        <v>0</v>
      </c>
      <c r="AB55" s="309">
        <f t="shared" ref="AB55" si="640">P55*R55</f>
        <v>0</v>
      </c>
      <c r="AC55" s="309">
        <f t="shared" si="59"/>
        <v>0</v>
      </c>
      <c r="AD55" s="343">
        <f t="shared" ref="AD55" si="641">IF(S55&gt;0,IF(W55&gt;0,($G$7/160)*(S55/60)*W55,0),IF(W55&gt;0,($G$7/160)*((U55+U56+U57)/60)*W55,0))</f>
        <v>0</v>
      </c>
      <c r="AE55" s="344">
        <f t="shared" si="15"/>
        <v>0</v>
      </c>
      <c r="AF55" s="282">
        <f>IF($M55="In (zvyšuje náklady)",X55,0)</f>
        <v>0</v>
      </c>
      <c r="AG55" s="281">
        <f t="shared" ref="AG55:AM55" si="642">IF($M55="In (zvyšuje náklady)",Y55,0)</f>
        <v>0</v>
      </c>
      <c r="AH55" s="281">
        <f t="shared" si="642"/>
        <v>0</v>
      </c>
      <c r="AI55" s="281">
        <f t="shared" si="642"/>
        <v>0</v>
      </c>
      <c r="AJ55" s="281">
        <f t="shared" si="642"/>
        <v>0</v>
      </c>
      <c r="AK55" s="281">
        <f t="shared" si="642"/>
        <v>0</v>
      </c>
      <c r="AL55" s="281">
        <f t="shared" si="642"/>
        <v>0</v>
      </c>
      <c r="AM55" s="287">
        <f t="shared" si="642"/>
        <v>0</v>
      </c>
      <c r="AN55" s="298" t="str">
        <f t="shared" ref="AN55" si="643">IF($M55="In (zvyšuje náklady)",0,X55)</f>
        <v>N</v>
      </c>
      <c r="AO55" s="298">
        <f t="shared" ref="AO55" si="644">IF($M55="In (zvyšuje náklady)",0,Y55)</f>
        <v>0</v>
      </c>
      <c r="AP55" s="298" t="str">
        <f t="shared" ref="AP55" si="645">IF($M55="In (zvyšuje náklady)",0,Z55)</f>
        <v>N</v>
      </c>
      <c r="AQ55" s="298">
        <f t="shared" ref="AQ55" si="646">IF($M55="In (zvyšuje náklady)",0,AA55)</f>
        <v>0</v>
      </c>
      <c r="AR55" s="298">
        <f t="shared" ref="AR55" si="647">IF($M55="In (zvyšuje náklady)",0,AB55)</f>
        <v>0</v>
      </c>
      <c r="AS55" s="298">
        <f t="shared" ref="AS55" si="648">IF($M55="In (zvyšuje náklady)",0,AC55)</f>
        <v>0</v>
      </c>
      <c r="AT55" s="298">
        <f t="shared" ref="AT55" si="649">IF($M55="In (zvyšuje náklady)",0,AD55)</f>
        <v>0</v>
      </c>
      <c r="AU55" s="296">
        <f t="shared" ref="AU55" si="650">IF($M55="In (zvyšuje náklady)",0,AE55)</f>
        <v>0</v>
      </c>
      <c r="AV55" s="282">
        <f t="shared" ref="AV55:BB55" si="651">IF($L55&gt;0,AF55,0)</f>
        <v>0</v>
      </c>
      <c r="AW55" s="281">
        <f t="shared" ref="AW55:AY55" si="652">IF($L55&gt;0,$L55*AV55,0)</f>
        <v>0</v>
      </c>
      <c r="AX55" s="281">
        <f t="shared" si="651"/>
        <v>0</v>
      </c>
      <c r="AY55" s="281">
        <f t="shared" si="652"/>
        <v>0</v>
      </c>
      <c r="AZ55" s="281">
        <f t="shared" si="651"/>
        <v>0</v>
      </c>
      <c r="BA55" s="281">
        <f t="shared" ref="BA55" si="653">IF($L55&gt;0,$L55*AZ55,0)</f>
        <v>0</v>
      </c>
      <c r="BB55" s="281">
        <f t="shared" si="651"/>
        <v>0</v>
      </c>
      <c r="BC55" s="287">
        <f t="shared" ref="BC55" si="654">IF($L55&gt;0,$L55*BB55,0)</f>
        <v>0</v>
      </c>
      <c r="BD55" s="282">
        <f t="shared" ref="BD55" si="655">IF($L55&gt;0,AN55,0)</f>
        <v>0</v>
      </c>
      <c r="BE55" s="281">
        <f t="shared" ref="BE55" si="656">IF($L55&gt;0,$L55*BD55,0)</f>
        <v>0</v>
      </c>
      <c r="BF55" s="281">
        <f t="shared" ref="BF55" si="657">IF($L55&gt;0,AP55,0)</f>
        <v>0</v>
      </c>
      <c r="BG55" s="281">
        <f t="shared" ref="BG55" si="658">IF($L55&gt;0,$L55*BF55,0)</f>
        <v>0</v>
      </c>
      <c r="BH55" s="281">
        <f t="shared" ref="BH55" si="659">IF($L55&gt;0,AR55,0)</f>
        <v>0</v>
      </c>
      <c r="BI55" s="281">
        <f t="shared" ref="BI55" si="660">IF($L55&gt;0,$L55*BH55,0)</f>
        <v>0</v>
      </c>
      <c r="BJ55" s="281">
        <f t="shared" ref="BJ55" si="661">IF($L55&gt;0,AT55,0)</f>
        <v>0</v>
      </c>
      <c r="BK55" s="287">
        <f t="shared" ref="BK55" si="662">IF($L55&gt;0,$L55*BJ55,0)</f>
        <v>0</v>
      </c>
      <c r="BL55" s="306">
        <f>IF(F55=vstupy!F$6,"1",0)</f>
        <v>0</v>
      </c>
      <c r="BM55" s="282">
        <f t="shared" ref="BM55" si="663">IF($BL55="1",AF55,0)</f>
        <v>0</v>
      </c>
      <c r="BN55" s="281">
        <f t="shared" ref="BN55" si="664">IF($BL55="1",AG55,0)</f>
        <v>0</v>
      </c>
      <c r="BO55" s="281">
        <f t="shared" ref="BO55" si="665">IF($BL55="1",AH55,0)</f>
        <v>0</v>
      </c>
      <c r="BP55" s="281">
        <f t="shared" ref="BP55" si="666">IF($BL55="1",AI55,0)</f>
        <v>0</v>
      </c>
      <c r="BQ55" s="281">
        <f t="shared" ref="BQ55" si="667">IF($BL55="1",AJ55,0)</f>
        <v>0</v>
      </c>
      <c r="BR55" s="281">
        <f t="shared" ref="BR55" si="668">IF($BL55="1",AK55,0)</f>
        <v>0</v>
      </c>
      <c r="BS55" s="281">
        <f t="shared" ref="BS55" si="669">IF($BL55="1",AL55,0)</f>
        <v>0</v>
      </c>
      <c r="BT55" s="287">
        <f t="shared" ref="BT55" si="670">IF($BL55="1",AM55,0)</f>
        <v>0</v>
      </c>
      <c r="BU55" s="282">
        <f t="shared" ref="BU55" si="671">IF($BL55="1",AN55,0)</f>
        <v>0</v>
      </c>
      <c r="BV55" s="271">
        <f t="shared" ref="BV55" si="672">IF($BL55="1",AO55,0)</f>
        <v>0</v>
      </c>
      <c r="BW55" s="271">
        <f t="shared" ref="BW55" si="673">IF($BL55="1",AP55,0)</f>
        <v>0</v>
      </c>
      <c r="BX55" s="271">
        <f t="shared" ref="BX55" si="674">IF($BL55="1",AQ55,0)</f>
        <v>0</v>
      </c>
      <c r="BY55" s="271">
        <f t="shared" ref="BY55" si="675">IF($BL55="1",AR55,0)</f>
        <v>0</v>
      </c>
      <c r="BZ55" s="271">
        <f t="shared" ref="BZ55" si="676">IF($BL55="1",AS55,0)</f>
        <v>0</v>
      </c>
      <c r="CA55" s="271">
        <f t="shared" ref="CA55" si="677">IF($BL55="1",AT55,0)</f>
        <v>0</v>
      </c>
      <c r="CB55" s="272">
        <f t="shared" ref="CB55" si="678">IF($BL55="1",AU55,0)</f>
        <v>0</v>
      </c>
      <c r="CC55" s="282">
        <f>IFERROR(IF($X55="N/A",Z55+AB55+AD55,X55+Z55+AB55+AD55),0)</f>
        <v>0</v>
      </c>
      <c r="CD55" s="287">
        <f>Y55+AA55+AC55+AE55</f>
        <v>0</v>
      </c>
    </row>
    <row r="56" spans="1:82" ht="12.6" customHeight="1" x14ac:dyDescent="0.2">
      <c r="B56" s="346"/>
      <c r="C56" s="329"/>
      <c r="D56" s="329"/>
      <c r="E56" s="329"/>
      <c r="F56" s="314"/>
      <c r="G56" s="327"/>
      <c r="H56" s="314"/>
      <c r="I56" s="314"/>
      <c r="J56" s="316"/>
      <c r="K56" s="314"/>
      <c r="L56" s="316"/>
      <c r="M56" s="314"/>
      <c r="N56" s="314"/>
      <c r="O56" s="314"/>
      <c r="P56" s="317"/>
      <c r="Q56" s="315"/>
      <c r="R56" s="313"/>
      <c r="S56" s="314"/>
      <c r="T56" s="153" t="s">
        <v>51</v>
      </c>
      <c r="U56" s="218">
        <f>IFERROR(VLOOKUP(T56,vstupy!$B$2:$C$12,2,FALSE),0)</f>
        <v>0</v>
      </c>
      <c r="V56" s="315"/>
      <c r="W56" s="335"/>
      <c r="X56" s="332"/>
      <c r="Y56" s="310"/>
      <c r="Z56" s="310"/>
      <c r="AA56" s="310"/>
      <c r="AB56" s="310"/>
      <c r="AC56" s="310"/>
      <c r="AD56" s="310"/>
      <c r="AE56" s="345"/>
      <c r="AF56" s="282"/>
      <c r="AG56" s="281"/>
      <c r="AH56" s="281"/>
      <c r="AI56" s="281"/>
      <c r="AJ56" s="281"/>
      <c r="AK56" s="281"/>
      <c r="AL56" s="281"/>
      <c r="AM56" s="287"/>
      <c r="AN56" s="271"/>
      <c r="AO56" s="271"/>
      <c r="AP56" s="271"/>
      <c r="AQ56" s="271"/>
      <c r="AR56" s="271"/>
      <c r="AS56" s="271"/>
      <c r="AT56" s="271"/>
      <c r="AU56" s="297"/>
      <c r="AV56" s="282"/>
      <c r="AW56" s="281"/>
      <c r="AX56" s="281"/>
      <c r="AY56" s="281"/>
      <c r="AZ56" s="281"/>
      <c r="BA56" s="281"/>
      <c r="BB56" s="281"/>
      <c r="BC56" s="287"/>
      <c r="BD56" s="282"/>
      <c r="BE56" s="281"/>
      <c r="BF56" s="281"/>
      <c r="BG56" s="281"/>
      <c r="BH56" s="281"/>
      <c r="BI56" s="281"/>
      <c r="BJ56" s="281"/>
      <c r="BK56" s="287"/>
      <c r="BL56" s="306"/>
      <c r="BM56" s="282"/>
      <c r="BN56" s="281"/>
      <c r="BO56" s="281"/>
      <c r="BP56" s="281"/>
      <c r="BQ56" s="281"/>
      <c r="BR56" s="281"/>
      <c r="BS56" s="281"/>
      <c r="BT56" s="287"/>
      <c r="BU56" s="282"/>
      <c r="BV56" s="271"/>
      <c r="BW56" s="271"/>
      <c r="BX56" s="271"/>
      <c r="BY56" s="271"/>
      <c r="BZ56" s="271"/>
      <c r="CA56" s="271"/>
      <c r="CB56" s="272"/>
      <c r="CC56" s="282"/>
      <c r="CD56" s="287"/>
    </row>
    <row r="57" spans="1:82" ht="12.6" customHeight="1" x14ac:dyDescent="0.2">
      <c r="B57" s="346"/>
      <c r="C57" s="329"/>
      <c r="D57" s="329"/>
      <c r="E57" s="329"/>
      <c r="F57" s="314"/>
      <c r="G57" s="327"/>
      <c r="H57" s="314"/>
      <c r="I57" s="314"/>
      <c r="J57" s="316"/>
      <c r="K57" s="314"/>
      <c r="L57" s="316"/>
      <c r="M57" s="314"/>
      <c r="N57" s="314"/>
      <c r="O57" s="314"/>
      <c r="P57" s="317"/>
      <c r="Q57" s="315"/>
      <c r="R57" s="313"/>
      <c r="S57" s="314"/>
      <c r="T57" s="153" t="s">
        <v>51</v>
      </c>
      <c r="U57" s="218">
        <f>IFERROR(VLOOKUP(T57,vstupy!$B$2:$C$12,2,FALSE),0)</f>
        <v>0</v>
      </c>
      <c r="V57" s="315"/>
      <c r="W57" s="335"/>
      <c r="X57" s="333"/>
      <c r="Y57" s="310"/>
      <c r="Z57" s="310"/>
      <c r="AA57" s="310"/>
      <c r="AB57" s="310"/>
      <c r="AC57" s="310"/>
      <c r="AD57" s="310"/>
      <c r="AE57" s="345"/>
      <c r="AF57" s="282"/>
      <c r="AG57" s="281"/>
      <c r="AH57" s="281"/>
      <c r="AI57" s="281"/>
      <c r="AJ57" s="281"/>
      <c r="AK57" s="281"/>
      <c r="AL57" s="281"/>
      <c r="AM57" s="287"/>
      <c r="AN57" s="271"/>
      <c r="AO57" s="271"/>
      <c r="AP57" s="271"/>
      <c r="AQ57" s="271"/>
      <c r="AR57" s="271"/>
      <c r="AS57" s="271"/>
      <c r="AT57" s="271"/>
      <c r="AU57" s="297"/>
      <c r="AV57" s="282"/>
      <c r="AW57" s="281"/>
      <c r="AX57" s="281"/>
      <c r="AY57" s="281"/>
      <c r="AZ57" s="281"/>
      <c r="BA57" s="281"/>
      <c r="BB57" s="281"/>
      <c r="BC57" s="287"/>
      <c r="BD57" s="282"/>
      <c r="BE57" s="281"/>
      <c r="BF57" s="281"/>
      <c r="BG57" s="281"/>
      <c r="BH57" s="281"/>
      <c r="BI57" s="281"/>
      <c r="BJ57" s="281"/>
      <c r="BK57" s="287"/>
      <c r="BL57" s="306"/>
      <c r="BM57" s="282"/>
      <c r="BN57" s="281"/>
      <c r="BO57" s="281"/>
      <c r="BP57" s="281"/>
      <c r="BQ57" s="281"/>
      <c r="BR57" s="281"/>
      <c r="BS57" s="281"/>
      <c r="BT57" s="287"/>
      <c r="BU57" s="282"/>
      <c r="BV57" s="271"/>
      <c r="BW57" s="271"/>
      <c r="BX57" s="271"/>
      <c r="BY57" s="271"/>
      <c r="BZ57" s="271"/>
      <c r="CA57" s="271"/>
      <c r="CB57" s="272"/>
      <c r="CC57" s="282"/>
      <c r="CD57" s="287"/>
    </row>
    <row r="58" spans="1:82" ht="12.6" customHeight="1" x14ac:dyDescent="0.2">
      <c r="B58" s="346">
        <v>17</v>
      </c>
      <c r="C58" s="329"/>
      <c r="D58" s="329"/>
      <c r="E58" s="329"/>
      <c r="F58" s="314" t="s">
        <v>177</v>
      </c>
      <c r="G58" s="327"/>
      <c r="H58" s="314"/>
      <c r="I58" s="314"/>
      <c r="J58" s="316">
        <f t="shared" ref="J58" si="679">IF(I58="N",0,I58)</f>
        <v>0</v>
      </c>
      <c r="K58" s="314"/>
      <c r="L58" s="316">
        <f t="shared" si="591"/>
        <v>0</v>
      </c>
      <c r="M58" s="314" t="s">
        <v>177</v>
      </c>
      <c r="N58" s="314"/>
      <c r="O58" s="314"/>
      <c r="P58" s="317"/>
      <c r="Q58" s="315" t="s">
        <v>50</v>
      </c>
      <c r="R58" s="313">
        <f>VLOOKUP(Q58,vstupy!$B$17:$C$27,2,FALSE)</f>
        <v>0</v>
      </c>
      <c r="S58" s="314"/>
      <c r="T58" s="153" t="s">
        <v>51</v>
      </c>
      <c r="U58" s="218">
        <f>IFERROR(VLOOKUP(T58,vstupy!$B$2:$C$12,2,FALSE),0)</f>
        <v>0</v>
      </c>
      <c r="V58" s="315" t="s">
        <v>50</v>
      </c>
      <c r="W58" s="334">
        <f>VLOOKUP(V58,vstupy!$B$17:$C$27,2,FALSE)</f>
        <v>0</v>
      </c>
      <c r="X58" s="332" t="str">
        <f t="shared" ref="X58" si="680">IFERROR(IF(J58=0,"N",N58/I58),0)</f>
        <v>N</v>
      </c>
      <c r="Y58" s="309">
        <f t="shared" ref="Y58" si="681">N58</f>
        <v>0</v>
      </c>
      <c r="Z58" s="309" t="str">
        <f t="shared" ref="Z58" si="682">IFERROR(IF(J58=0,"N",O58/I58),0)</f>
        <v>N</v>
      </c>
      <c r="AA58" s="309">
        <f t="shared" ref="AA58:AA94" si="683">O58</f>
        <v>0</v>
      </c>
      <c r="AB58" s="309">
        <f t="shared" ref="AB58" si="684">P58*R58</f>
        <v>0</v>
      </c>
      <c r="AC58" s="309">
        <f t="shared" si="59"/>
        <v>0</v>
      </c>
      <c r="AD58" s="343">
        <f t="shared" ref="AD58" si="685">IF(S58&gt;0,IF(W58&gt;0,($G$7/160)*(S58/60)*W58,0),IF(W58&gt;0,($G$7/160)*((U58+U59+U60)/60)*W58,0))</f>
        <v>0</v>
      </c>
      <c r="AE58" s="344">
        <f t="shared" si="15"/>
        <v>0</v>
      </c>
      <c r="AF58" s="282">
        <f>IF($M58="In (zvyšuje náklady)",X58,0)</f>
        <v>0</v>
      </c>
      <c r="AG58" s="281">
        <f t="shared" ref="AG58:AM58" si="686">IF($M58="In (zvyšuje náklady)",Y58,0)</f>
        <v>0</v>
      </c>
      <c r="AH58" s="281">
        <f t="shared" si="686"/>
        <v>0</v>
      </c>
      <c r="AI58" s="281">
        <f t="shared" si="686"/>
        <v>0</v>
      </c>
      <c r="AJ58" s="281">
        <f t="shared" si="686"/>
        <v>0</v>
      </c>
      <c r="AK58" s="281">
        <f t="shared" si="686"/>
        <v>0</v>
      </c>
      <c r="AL58" s="281">
        <f t="shared" si="686"/>
        <v>0</v>
      </c>
      <c r="AM58" s="287">
        <f t="shared" si="686"/>
        <v>0</v>
      </c>
      <c r="AN58" s="298" t="str">
        <f t="shared" ref="AN58" si="687">IF($M58="In (zvyšuje náklady)",0,X58)</f>
        <v>N</v>
      </c>
      <c r="AO58" s="298">
        <f t="shared" ref="AO58" si="688">IF($M58="In (zvyšuje náklady)",0,Y58)</f>
        <v>0</v>
      </c>
      <c r="AP58" s="298" t="str">
        <f t="shared" ref="AP58" si="689">IF($M58="In (zvyšuje náklady)",0,Z58)</f>
        <v>N</v>
      </c>
      <c r="AQ58" s="298">
        <f t="shared" ref="AQ58" si="690">IF($M58="In (zvyšuje náklady)",0,AA58)</f>
        <v>0</v>
      </c>
      <c r="AR58" s="298">
        <f t="shared" ref="AR58" si="691">IF($M58="In (zvyšuje náklady)",0,AB58)</f>
        <v>0</v>
      </c>
      <c r="AS58" s="298">
        <f t="shared" ref="AS58" si="692">IF($M58="In (zvyšuje náklady)",0,AC58)</f>
        <v>0</v>
      </c>
      <c r="AT58" s="298">
        <f t="shared" ref="AT58" si="693">IF($M58="In (zvyšuje náklady)",0,AD58)</f>
        <v>0</v>
      </c>
      <c r="AU58" s="296">
        <f t="shared" ref="AU58" si="694">IF($M58="In (zvyšuje náklady)",0,AE58)</f>
        <v>0</v>
      </c>
      <c r="AV58" s="282">
        <f t="shared" ref="AV58:BB58" si="695">IF($L58&gt;0,AF58,0)</f>
        <v>0</v>
      </c>
      <c r="AW58" s="281">
        <f t="shared" ref="AW58:AY58" si="696">IF($L58&gt;0,$L58*AV58,0)</f>
        <v>0</v>
      </c>
      <c r="AX58" s="281">
        <f t="shared" si="695"/>
        <v>0</v>
      </c>
      <c r="AY58" s="281">
        <f t="shared" si="696"/>
        <v>0</v>
      </c>
      <c r="AZ58" s="281">
        <f t="shared" si="695"/>
        <v>0</v>
      </c>
      <c r="BA58" s="281">
        <f t="shared" ref="BA58" si="697">IF($L58&gt;0,$L58*AZ58,0)</f>
        <v>0</v>
      </c>
      <c r="BB58" s="281">
        <f t="shared" si="695"/>
        <v>0</v>
      </c>
      <c r="BC58" s="287">
        <f t="shared" ref="BC58" si="698">IF($L58&gt;0,$L58*BB58,0)</f>
        <v>0</v>
      </c>
      <c r="BD58" s="282">
        <f t="shared" ref="BD58" si="699">IF($L58&gt;0,AN58,0)</f>
        <v>0</v>
      </c>
      <c r="BE58" s="281">
        <f t="shared" ref="BE58" si="700">IF($L58&gt;0,$L58*BD58,0)</f>
        <v>0</v>
      </c>
      <c r="BF58" s="281">
        <f t="shared" ref="BF58" si="701">IF($L58&gt;0,AP58,0)</f>
        <v>0</v>
      </c>
      <c r="BG58" s="281">
        <f t="shared" ref="BG58" si="702">IF($L58&gt;0,$L58*BF58,0)</f>
        <v>0</v>
      </c>
      <c r="BH58" s="281">
        <f t="shared" ref="BH58" si="703">IF($L58&gt;0,AR58,0)</f>
        <v>0</v>
      </c>
      <c r="BI58" s="281">
        <f t="shared" ref="BI58" si="704">IF($L58&gt;0,$L58*BH58,0)</f>
        <v>0</v>
      </c>
      <c r="BJ58" s="281">
        <f t="shared" ref="BJ58" si="705">IF($L58&gt;0,AT58,0)</f>
        <v>0</v>
      </c>
      <c r="BK58" s="287">
        <f t="shared" ref="BK58" si="706">IF($L58&gt;0,$L58*BJ58,0)</f>
        <v>0</v>
      </c>
      <c r="BL58" s="306">
        <f>IF(F58=vstupy!F$6,"1",0)</f>
        <v>0</v>
      </c>
      <c r="BM58" s="282">
        <f t="shared" ref="BM58" si="707">IF($BL58="1",AF58,0)</f>
        <v>0</v>
      </c>
      <c r="BN58" s="281">
        <f t="shared" ref="BN58" si="708">IF($BL58="1",AG58,0)</f>
        <v>0</v>
      </c>
      <c r="BO58" s="281">
        <f t="shared" ref="BO58" si="709">IF($BL58="1",AH58,0)</f>
        <v>0</v>
      </c>
      <c r="BP58" s="281">
        <f t="shared" ref="BP58" si="710">IF($BL58="1",AI58,0)</f>
        <v>0</v>
      </c>
      <c r="BQ58" s="281">
        <f t="shared" ref="BQ58" si="711">IF($BL58="1",AJ58,0)</f>
        <v>0</v>
      </c>
      <c r="BR58" s="281">
        <f t="shared" ref="BR58" si="712">IF($BL58="1",AK58,0)</f>
        <v>0</v>
      </c>
      <c r="BS58" s="281">
        <f t="shared" ref="BS58" si="713">IF($BL58="1",AL58,0)</f>
        <v>0</v>
      </c>
      <c r="BT58" s="287">
        <f t="shared" ref="BT58" si="714">IF($BL58="1",AM58,0)</f>
        <v>0</v>
      </c>
      <c r="BU58" s="282">
        <f t="shared" ref="BU58" si="715">IF($BL58="1",AN58,0)</f>
        <v>0</v>
      </c>
      <c r="BV58" s="271">
        <f t="shared" ref="BV58" si="716">IF($BL58="1",AO58,0)</f>
        <v>0</v>
      </c>
      <c r="BW58" s="271">
        <f t="shared" ref="BW58" si="717">IF($BL58="1",AP58,0)</f>
        <v>0</v>
      </c>
      <c r="BX58" s="271">
        <f t="shared" ref="BX58" si="718">IF($BL58="1",AQ58,0)</f>
        <v>0</v>
      </c>
      <c r="BY58" s="271">
        <f t="shared" ref="BY58" si="719">IF($BL58="1",AR58,0)</f>
        <v>0</v>
      </c>
      <c r="BZ58" s="271">
        <f t="shared" ref="BZ58" si="720">IF($BL58="1",AS58,0)</f>
        <v>0</v>
      </c>
      <c r="CA58" s="271">
        <f t="shared" ref="CA58" si="721">IF($BL58="1",AT58,0)</f>
        <v>0</v>
      </c>
      <c r="CB58" s="272">
        <f t="shared" ref="CB58" si="722">IF($BL58="1",AU58,0)</f>
        <v>0</v>
      </c>
      <c r="CC58" s="282">
        <f>IFERROR(IF($X58="N/A",Z58+AB58+AD58,X58+Z58+AB58+AD58),0)</f>
        <v>0</v>
      </c>
      <c r="CD58" s="287">
        <f>Y58+AA58+AC58+AE58</f>
        <v>0</v>
      </c>
    </row>
    <row r="59" spans="1:82" ht="12.6" customHeight="1" x14ac:dyDescent="0.2">
      <c r="B59" s="346"/>
      <c r="C59" s="329"/>
      <c r="D59" s="329"/>
      <c r="E59" s="329"/>
      <c r="F59" s="314"/>
      <c r="G59" s="327"/>
      <c r="H59" s="314"/>
      <c r="I59" s="314"/>
      <c r="J59" s="316"/>
      <c r="K59" s="314"/>
      <c r="L59" s="316"/>
      <c r="M59" s="314"/>
      <c r="N59" s="314"/>
      <c r="O59" s="314"/>
      <c r="P59" s="317"/>
      <c r="Q59" s="315"/>
      <c r="R59" s="313"/>
      <c r="S59" s="314"/>
      <c r="T59" s="153" t="s">
        <v>51</v>
      </c>
      <c r="U59" s="218">
        <f>IFERROR(VLOOKUP(T59,vstupy!$B$2:$C$12,2,FALSE),0)</f>
        <v>0</v>
      </c>
      <c r="V59" s="315"/>
      <c r="W59" s="335"/>
      <c r="X59" s="332"/>
      <c r="Y59" s="310"/>
      <c r="Z59" s="310"/>
      <c r="AA59" s="310"/>
      <c r="AB59" s="310"/>
      <c r="AC59" s="310"/>
      <c r="AD59" s="310"/>
      <c r="AE59" s="345"/>
      <c r="AF59" s="282"/>
      <c r="AG59" s="281"/>
      <c r="AH59" s="281"/>
      <c r="AI59" s="281"/>
      <c r="AJ59" s="281"/>
      <c r="AK59" s="281"/>
      <c r="AL59" s="281"/>
      <c r="AM59" s="287"/>
      <c r="AN59" s="271"/>
      <c r="AO59" s="271"/>
      <c r="AP59" s="271"/>
      <c r="AQ59" s="271"/>
      <c r="AR59" s="271"/>
      <c r="AS59" s="271"/>
      <c r="AT59" s="271"/>
      <c r="AU59" s="297"/>
      <c r="AV59" s="282"/>
      <c r="AW59" s="281"/>
      <c r="AX59" s="281"/>
      <c r="AY59" s="281"/>
      <c r="AZ59" s="281"/>
      <c r="BA59" s="281"/>
      <c r="BB59" s="281"/>
      <c r="BC59" s="287"/>
      <c r="BD59" s="282"/>
      <c r="BE59" s="281"/>
      <c r="BF59" s="281"/>
      <c r="BG59" s="281"/>
      <c r="BH59" s="281"/>
      <c r="BI59" s="281"/>
      <c r="BJ59" s="281"/>
      <c r="BK59" s="287"/>
      <c r="BL59" s="306"/>
      <c r="BM59" s="282"/>
      <c r="BN59" s="281"/>
      <c r="BO59" s="281"/>
      <c r="BP59" s="281"/>
      <c r="BQ59" s="281"/>
      <c r="BR59" s="281"/>
      <c r="BS59" s="281"/>
      <c r="BT59" s="287"/>
      <c r="BU59" s="282"/>
      <c r="BV59" s="271"/>
      <c r="BW59" s="271"/>
      <c r="BX59" s="271"/>
      <c r="BY59" s="271"/>
      <c r="BZ59" s="271"/>
      <c r="CA59" s="271"/>
      <c r="CB59" s="272"/>
      <c r="CC59" s="282"/>
      <c r="CD59" s="287"/>
    </row>
    <row r="60" spans="1:82" ht="12.6" customHeight="1" x14ac:dyDescent="0.2">
      <c r="B60" s="346"/>
      <c r="C60" s="329"/>
      <c r="D60" s="329"/>
      <c r="E60" s="329"/>
      <c r="F60" s="314"/>
      <c r="G60" s="327"/>
      <c r="H60" s="314"/>
      <c r="I60" s="314"/>
      <c r="J60" s="316"/>
      <c r="K60" s="314"/>
      <c r="L60" s="316"/>
      <c r="M60" s="314"/>
      <c r="N60" s="314"/>
      <c r="O60" s="314"/>
      <c r="P60" s="317"/>
      <c r="Q60" s="315"/>
      <c r="R60" s="313"/>
      <c r="S60" s="314"/>
      <c r="T60" s="153" t="s">
        <v>51</v>
      </c>
      <c r="U60" s="218">
        <f>IFERROR(VLOOKUP(T60,vstupy!$B$2:$C$12,2,FALSE),0)</f>
        <v>0</v>
      </c>
      <c r="V60" s="315"/>
      <c r="W60" s="335"/>
      <c r="X60" s="333"/>
      <c r="Y60" s="310"/>
      <c r="Z60" s="310"/>
      <c r="AA60" s="310"/>
      <c r="AB60" s="310"/>
      <c r="AC60" s="310"/>
      <c r="AD60" s="310"/>
      <c r="AE60" s="345"/>
      <c r="AF60" s="282"/>
      <c r="AG60" s="281"/>
      <c r="AH60" s="281"/>
      <c r="AI60" s="281"/>
      <c r="AJ60" s="281"/>
      <c r="AK60" s="281"/>
      <c r="AL60" s="281"/>
      <c r="AM60" s="287"/>
      <c r="AN60" s="271"/>
      <c r="AO60" s="271"/>
      <c r="AP60" s="271"/>
      <c r="AQ60" s="271"/>
      <c r="AR60" s="271"/>
      <c r="AS60" s="271"/>
      <c r="AT60" s="271"/>
      <c r="AU60" s="297"/>
      <c r="AV60" s="282"/>
      <c r="AW60" s="281"/>
      <c r="AX60" s="281"/>
      <c r="AY60" s="281"/>
      <c r="AZ60" s="281"/>
      <c r="BA60" s="281"/>
      <c r="BB60" s="281"/>
      <c r="BC60" s="287"/>
      <c r="BD60" s="282"/>
      <c r="BE60" s="281"/>
      <c r="BF60" s="281"/>
      <c r="BG60" s="281"/>
      <c r="BH60" s="281"/>
      <c r="BI60" s="281"/>
      <c r="BJ60" s="281"/>
      <c r="BK60" s="287"/>
      <c r="BL60" s="306"/>
      <c r="BM60" s="282"/>
      <c r="BN60" s="281"/>
      <c r="BO60" s="281"/>
      <c r="BP60" s="281"/>
      <c r="BQ60" s="281"/>
      <c r="BR60" s="281"/>
      <c r="BS60" s="281"/>
      <c r="BT60" s="287"/>
      <c r="BU60" s="282"/>
      <c r="BV60" s="271"/>
      <c r="BW60" s="271"/>
      <c r="BX60" s="271"/>
      <c r="BY60" s="271"/>
      <c r="BZ60" s="271"/>
      <c r="CA60" s="271"/>
      <c r="CB60" s="272"/>
      <c r="CC60" s="282"/>
      <c r="CD60" s="287"/>
    </row>
    <row r="61" spans="1:82" ht="12.6" customHeight="1" x14ac:dyDescent="0.2">
      <c r="A61" s="20"/>
      <c r="B61" s="346">
        <v>18</v>
      </c>
      <c r="C61" s="329"/>
      <c r="D61" s="329"/>
      <c r="E61" s="329"/>
      <c r="F61" s="314" t="s">
        <v>177</v>
      </c>
      <c r="G61" s="327"/>
      <c r="H61" s="314"/>
      <c r="I61" s="314"/>
      <c r="J61" s="316">
        <f t="shared" ref="J61" si="723">IF(I61="N",0,I61)</f>
        <v>0</v>
      </c>
      <c r="K61" s="314"/>
      <c r="L61" s="316">
        <f t="shared" si="591"/>
        <v>0</v>
      </c>
      <c r="M61" s="314" t="s">
        <v>177</v>
      </c>
      <c r="N61" s="314"/>
      <c r="O61" s="314"/>
      <c r="P61" s="317"/>
      <c r="Q61" s="315" t="s">
        <v>50</v>
      </c>
      <c r="R61" s="313">
        <f>VLOOKUP(Q61,vstupy!$B$17:$C$27,2,FALSE)</f>
        <v>0</v>
      </c>
      <c r="S61" s="314"/>
      <c r="T61" s="153" t="s">
        <v>51</v>
      </c>
      <c r="U61" s="218">
        <f>IFERROR(VLOOKUP(T61,vstupy!$B$2:$C$12,2,FALSE),0)</f>
        <v>0</v>
      </c>
      <c r="V61" s="315" t="s">
        <v>50</v>
      </c>
      <c r="W61" s="334">
        <f>VLOOKUP(V61,vstupy!$B$17:$C$27,2,FALSE)</f>
        <v>0</v>
      </c>
      <c r="X61" s="332" t="str">
        <f t="shared" ref="X61" si="724">IFERROR(IF(J61=0,"N",N61/I61),0)</f>
        <v>N</v>
      </c>
      <c r="Y61" s="309">
        <f t="shared" ref="Y61" si="725">N61</f>
        <v>0</v>
      </c>
      <c r="Z61" s="309" t="str">
        <f t="shared" ref="Z61" si="726">IFERROR(IF(J61=0,"N",O61/I61),0)</f>
        <v>N</v>
      </c>
      <c r="AA61" s="309">
        <f t="shared" ref="AA61:AA97" si="727">O61</f>
        <v>0</v>
      </c>
      <c r="AB61" s="309">
        <f t="shared" ref="AB61" si="728">P61*R61</f>
        <v>0</v>
      </c>
      <c r="AC61" s="309">
        <f t="shared" si="59"/>
        <v>0</v>
      </c>
      <c r="AD61" s="343">
        <f t="shared" ref="AD61" si="729">IF(S61&gt;0,IF(W61&gt;0,($G$7/160)*(S61/60)*W61,0),IF(W61&gt;0,($G$7/160)*((U61+U62+U63)/60)*W61,0))</f>
        <v>0</v>
      </c>
      <c r="AE61" s="344">
        <f t="shared" si="15"/>
        <v>0</v>
      </c>
      <c r="AF61" s="282">
        <f>IF($M61="In (zvyšuje náklady)",X61,0)</f>
        <v>0</v>
      </c>
      <c r="AG61" s="281">
        <f t="shared" ref="AG61:AM61" si="730">IF($M61="In (zvyšuje náklady)",Y61,0)</f>
        <v>0</v>
      </c>
      <c r="AH61" s="281">
        <f t="shared" si="730"/>
        <v>0</v>
      </c>
      <c r="AI61" s="281">
        <f t="shared" si="730"/>
        <v>0</v>
      </c>
      <c r="AJ61" s="281">
        <f t="shared" si="730"/>
        <v>0</v>
      </c>
      <c r="AK61" s="281">
        <f t="shared" si="730"/>
        <v>0</v>
      </c>
      <c r="AL61" s="281">
        <f t="shared" si="730"/>
        <v>0</v>
      </c>
      <c r="AM61" s="287">
        <f t="shared" si="730"/>
        <v>0</v>
      </c>
      <c r="AN61" s="298" t="str">
        <f t="shared" ref="AN61" si="731">IF($M61="In (zvyšuje náklady)",0,X61)</f>
        <v>N</v>
      </c>
      <c r="AO61" s="298">
        <f t="shared" ref="AO61" si="732">IF($M61="In (zvyšuje náklady)",0,Y61)</f>
        <v>0</v>
      </c>
      <c r="AP61" s="298" t="str">
        <f t="shared" ref="AP61" si="733">IF($M61="In (zvyšuje náklady)",0,Z61)</f>
        <v>N</v>
      </c>
      <c r="AQ61" s="298">
        <f t="shared" ref="AQ61" si="734">IF($M61="In (zvyšuje náklady)",0,AA61)</f>
        <v>0</v>
      </c>
      <c r="AR61" s="298">
        <f t="shared" ref="AR61" si="735">IF($M61="In (zvyšuje náklady)",0,AB61)</f>
        <v>0</v>
      </c>
      <c r="AS61" s="298">
        <f t="shared" ref="AS61" si="736">IF($M61="In (zvyšuje náklady)",0,AC61)</f>
        <v>0</v>
      </c>
      <c r="AT61" s="298">
        <f t="shared" ref="AT61" si="737">IF($M61="In (zvyšuje náklady)",0,AD61)</f>
        <v>0</v>
      </c>
      <c r="AU61" s="296">
        <f t="shared" ref="AU61" si="738">IF($M61="In (zvyšuje náklady)",0,AE61)</f>
        <v>0</v>
      </c>
      <c r="AV61" s="282">
        <f t="shared" ref="AV61:BB61" si="739">IF($L61&gt;0,AF61,0)</f>
        <v>0</v>
      </c>
      <c r="AW61" s="281">
        <f t="shared" ref="AW61:AY61" si="740">IF($L61&gt;0,$L61*AV61,0)</f>
        <v>0</v>
      </c>
      <c r="AX61" s="281">
        <f t="shared" si="739"/>
        <v>0</v>
      </c>
      <c r="AY61" s="281">
        <f t="shared" si="740"/>
        <v>0</v>
      </c>
      <c r="AZ61" s="281">
        <f t="shared" si="739"/>
        <v>0</v>
      </c>
      <c r="BA61" s="281">
        <f t="shared" ref="BA61" si="741">IF($L61&gt;0,$L61*AZ61,0)</f>
        <v>0</v>
      </c>
      <c r="BB61" s="281">
        <f t="shared" si="739"/>
        <v>0</v>
      </c>
      <c r="BC61" s="287">
        <f t="shared" ref="BC61" si="742">IF($L61&gt;0,$L61*BB61,0)</f>
        <v>0</v>
      </c>
      <c r="BD61" s="282">
        <f t="shared" ref="BD61" si="743">IF($L61&gt;0,AN61,0)</f>
        <v>0</v>
      </c>
      <c r="BE61" s="281">
        <f t="shared" ref="BE61" si="744">IF($L61&gt;0,$L61*BD61,0)</f>
        <v>0</v>
      </c>
      <c r="BF61" s="281">
        <f t="shared" ref="BF61" si="745">IF($L61&gt;0,AP61,0)</f>
        <v>0</v>
      </c>
      <c r="BG61" s="281">
        <f t="shared" ref="BG61" si="746">IF($L61&gt;0,$L61*BF61,0)</f>
        <v>0</v>
      </c>
      <c r="BH61" s="281">
        <f t="shared" ref="BH61" si="747">IF($L61&gt;0,AR61,0)</f>
        <v>0</v>
      </c>
      <c r="BI61" s="281">
        <f t="shared" ref="BI61" si="748">IF($L61&gt;0,$L61*BH61,0)</f>
        <v>0</v>
      </c>
      <c r="BJ61" s="281">
        <f t="shared" ref="BJ61" si="749">IF($L61&gt;0,AT61,0)</f>
        <v>0</v>
      </c>
      <c r="BK61" s="287">
        <f t="shared" ref="BK61" si="750">IF($L61&gt;0,$L61*BJ61,0)</f>
        <v>0</v>
      </c>
      <c r="BL61" s="306">
        <f>IF(F61=vstupy!F$6,"1",0)</f>
        <v>0</v>
      </c>
      <c r="BM61" s="282">
        <f t="shared" ref="BM61" si="751">IF($BL61="1",AF61,0)</f>
        <v>0</v>
      </c>
      <c r="BN61" s="281">
        <f t="shared" ref="BN61" si="752">IF($BL61="1",AG61,0)</f>
        <v>0</v>
      </c>
      <c r="BO61" s="281">
        <f t="shared" ref="BO61" si="753">IF($BL61="1",AH61,0)</f>
        <v>0</v>
      </c>
      <c r="BP61" s="281">
        <f t="shared" ref="BP61" si="754">IF($BL61="1",AI61,0)</f>
        <v>0</v>
      </c>
      <c r="BQ61" s="281">
        <f t="shared" ref="BQ61" si="755">IF($BL61="1",AJ61,0)</f>
        <v>0</v>
      </c>
      <c r="BR61" s="281">
        <f t="shared" ref="BR61" si="756">IF($BL61="1",AK61,0)</f>
        <v>0</v>
      </c>
      <c r="BS61" s="281">
        <f t="shared" ref="BS61" si="757">IF($BL61="1",AL61,0)</f>
        <v>0</v>
      </c>
      <c r="BT61" s="287">
        <f t="shared" ref="BT61" si="758">IF($BL61="1",AM61,0)</f>
        <v>0</v>
      </c>
      <c r="BU61" s="282">
        <f t="shared" ref="BU61" si="759">IF($BL61="1",AN61,0)</f>
        <v>0</v>
      </c>
      <c r="BV61" s="271">
        <f t="shared" ref="BV61" si="760">IF($BL61="1",AO61,0)</f>
        <v>0</v>
      </c>
      <c r="BW61" s="271">
        <f t="shared" ref="BW61" si="761">IF($BL61="1",AP61,0)</f>
        <v>0</v>
      </c>
      <c r="BX61" s="271">
        <f t="shared" ref="BX61" si="762">IF($BL61="1",AQ61,0)</f>
        <v>0</v>
      </c>
      <c r="BY61" s="271">
        <f t="shared" ref="BY61" si="763">IF($BL61="1",AR61,0)</f>
        <v>0</v>
      </c>
      <c r="BZ61" s="271">
        <f t="shared" ref="BZ61" si="764">IF($BL61="1",AS61,0)</f>
        <v>0</v>
      </c>
      <c r="CA61" s="271">
        <f t="shared" ref="CA61" si="765">IF($BL61="1",AT61,0)</f>
        <v>0</v>
      </c>
      <c r="CB61" s="272">
        <f t="shared" ref="CB61" si="766">IF($BL61="1",AU61,0)</f>
        <v>0</v>
      </c>
      <c r="CC61" s="282">
        <f>IFERROR(IF($X61="N/A",Z61+AB61+AD61,X61+Z61+AB61+AD61),0)</f>
        <v>0</v>
      </c>
      <c r="CD61" s="287">
        <f>Y61+AA61+AC61+AE61</f>
        <v>0</v>
      </c>
    </row>
    <row r="62" spans="1:82" ht="12.6" customHeight="1" x14ac:dyDescent="0.2">
      <c r="A62" s="20"/>
      <c r="B62" s="346"/>
      <c r="C62" s="329"/>
      <c r="D62" s="329"/>
      <c r="E62" s="329"/>
      <c r="F62" s="314"/>
      <c r="G62" s="327"/>
      <c r="H62" s="314"/>
      <c r="I62" s="314"/>
      <c r="J62" s="316"/>
      <c r="K62" s="314"/>
      <c r="L62" s="316"/>
      <c r="M62" s="314"/>
      <c r="N62" s="314"/>
      <c r="O62" s="314"/>
      <c r="P62" s="317"/>
      <c r="Q62" s="315"/>
      <c r="R62" s="313"/>
      <c r="S62" s="314"/>
      <c r="T62" s="153" t="s">
        <v>51</v>
      </c>
      <c r="U62" s="218">
        <f>IFERROR(VLOOKUP(T62,vstupy!$B$2:$C$12,2,FALSE),0)</f>
        <v>0</v>
      </c>
      <c r="V62" s="315"/>
      <c r="W62" s="335"/>
      <c r="X62" s="332"/>
      <c r="Y62" s="310"/>
      <c r="Z62" s="310"/>
      <c r="AA62" s="310"/>
      <c r="AB62" s="310"/>
      <c r="AC62" s="310"/>
      <c r="AD62" s="310"/>
      <c r="AE62" s="345"/>
      <c r="AF62" s="282"/>
      <c r="AG62" s="281"/>
      <c r="AH62" s="281"/>
      <c r="AI62" s="281"/>
      <c r="AJ62" s="281"/>
      <c r="AK62" s="281"/>
      <c r="AL62" s="281"/>
      <c r="AM62" s="287"/>
      <c r="AN62" s="271"/>
      <c r="AO62" s="271"/>
      <c r="AP62" s="271"/>
      <c r="AQ62" s="271"/>
      <c r="AR62" s="271"/>
      <c r="AS62" s="271"/>
      <c r="AT62" s="271"/>
      <c r="AU62" s="297"/>
      <c r="AV62" s="282"/>
      <c r="AW62" s="281"/>
      <c r="AX62" s="281"/>
      <c r="AY62" s="281"/>
      <c r="AZ62" s="281"/>
      <c r="BA62" s="281"/>
      <c r="BB62" s="281"/>
      <c r="BC62" s="287"/>
      <c r="BD62" s="282"/>
      <c r="BE62" s="281"/>
      <c r="BF62" s="281"/>
      <c r="BG62" s="281"/>
      <c r="BH62" s="281"/>
      <c r="BI62" s="281"/>
      <c r="BJ62" s="281"/>
      <c r="BK62" s="287"/>
      <c r="BL62" s="306"/>
      <c r="BM62" s="282"/>
      <c r="BN62" s="281"/>
      <c r="BO62" s="281"/>
      <c r="BP62" s="281"/>
      <c r="BQ62" s="281"/>
      <c r="BR62" s="281"/>
      <c r="BS62" s="281"/>
      <c r="BT62" s="287"/>
      <c r="BU62" s="282"/>
      <c r="BV62" s="271"/>
      <c r="BW62" s="271"/>
      <c r="BX62" s="271"/>
      <c r="BY62" s="271"/>
      <c r="BZ62" s="271"/>
      <c r="CA62" s="271"/>
      <c r="CB62" s="272"/>
      <c r="CC62" s="282"/>
      <c r="CD62" s="287"/>
    </row>
    <row r="63" spans="1:82" ht="12.6" customHeight="1" x14ac:dyDescent="0.2">
      <c r="A63" s="20"/>
      <c r="B63" s="346"/>
      <c r="C63" s="329"/>
      <c r="D63" s="329"/>
      <c r="E63" s="329"/>
      <c r="F63" s="314"/>
      <c r="G63" s="327"/>
      <c r="H63" s="314"/>
      <c r="I63" s="314"/>
      <c r="J63" s="316"/>
      <c r="K63" s="314"/>
      <c r="L63" s="316"/>
      <c r="M63" s="314"/>
      <c r="N63" s="314"/>
      <c r="O63" s="314"/>
      <c r="P63" s="317"/>
      <c r="Q63" s="315"/>
      <c r="R63" s="313"/>
      <c r="S63" s="314"/>
      <c r="T63" s="153" t="s">
        <v>51</v>
      </c>
      <c r="U63" s="218">
        <f>IFERROR(VLOOKUP(T63,vstupy!$B$2:$C$12,2,FALSE),0)</f>
        <v>0</v>
      </c>
      <c r="V63" s="315"/>
      <c r="W63" s="335"/>
      <c r="X63" s="333"/>
      <c r="Y63" s="310"/>
      <c r="Z63" s="310"/>
      <c r="AA63" s="310"/>
      <c r="AB63" s="310"/>
      <c r="AC63" s="310"/>
      <c r="AD63" s="310"/>
      <c r="AE63" s="345"/>
      <c r="AF63" s="282"/>
      <c r="AG63" s="281"/>
      <c r="AH63" s="281"/>
      <c r="AI63" s="281"/>
      <c r="AJ63" s="281"/>
      <c r="AK63" s="281"/>
      <c r="AL63" s="281"/>
      <c r="AM63" s="287"/>
      <c r="AN63" s="271"/>
      <c r="AO63" s="271"/>
      <c r="AP63" s="271"/>
      <c r="AQ63" s="271"/>
      <c r="AR63" s="271"/>
      <c r="AS63" s="271"/>
      <c r="AT63" s="271"/>
      <c r="AU63" s="297"/>
      <c r="AV63" s="282"/>
      <c r="AW63" s="281"/>
      <c r="AX63" s="281"/>
      <c r="AY63" s="281"/>
      <c r="AZ63" s="281"/>
      <c r="BA63" s="281"/>
      <c r="BB63" s="281"/>
      <c r="BC63" s="287"/>
      <c r="BD63" s="282"/>
      <c r="BE63" s="281"/>
      <c r="BF63" s="281"/>
      <c r="BG63" s="281"/>
      <c r="BH63" s="281"/>
      <c r="BI63" s="281"/>
      <c r="BJ63" s="281"/>
      <c r="BK63" s="287"/>
      <c r="BL63" s="306"/>
      <c r="BM63" s="282"/>
      <c r="BN63" s="281"/>
      <c r="BO63" s="281"/>
      <c r="BP63" s="281"/>
      <c r="BQ63" s="281"/>
      <c r="BR63" s="281"/>
      <c r="BS63" s="281"/>
      <c r="BT63" s="287"/>
      <c r="BU63" s="282"/>
      <c r="BV63" s="271"/>
      <c r="BW63" s="271"/>
      <c r="BX63" s="271"/>
      <c r="BY63" s="271"/>
      <c r="BZ63" s="271"/>
      <c r="CA63" s="271"/>
      <c r="CB63" s="272"/>
      <c r="CC63" s="282"/>
      <c r="CD63" s="287"/>
    </row>
    <row r="64" spans="1:82" ht="12.6" customHeight="1" x14ac:dyDescent="0.2">
      <c r="B64" s="346">
        <v>19</v>
      </c>
      <c r="C64" s="329"/>
      <c r="D64" s="329"/>
      <c r="E64" s="329"/>
      <c r="F64" s="314" t="s">
        <v>177</v>
      </c>
      <c r="G64" s="327"/>
      <c r="H64" s="314"/>
      <c r="I64" s="314"/>
      <c r="J64" s="316">
        <f t="shared" ref="J64" si="767">IF(I64="N",0,I64)</f>
        <v>0</v>
      </c>
      <c r="K64" s="314"/>
      <c r="L64" s="316">
        <f t="shared" si="591"/>
        <v>0</v>
      </c>
      <c r="M64" s="314" t="s">
        <v>177</v>
      </c>
      <c r="N64" s="314"/>
      <c r="O64" s="314"/>
      <c r="P64" s="317"/>
      <c r="Q64" s="315" t="s">
        <v>50</v>
      </c>
      <c r="R64" s="313">
        <f>VLOOKUP(Q64,vstupy!$B$17:$C$27,2,FALSE)</f>
        <v>0</v>
      </c>
      <c r="S64" s="314"/>
      <c r="T64" s="153" t="s">
        <v>51</v>
      </c>
      <c r="U64" s="218">
        <f>IFERROR(VLOOKUP(T64,vstupy!$B$2:$C$12,2,FALSE),0)</f>
        <v>0</v>
      </c>
      <c r="V64" s="315" t="s">
        <v>50</v>
      </c>
      <c r="W64" s="334">
        <f>VLOOKUP(V64,vstupy!$B$17:$C$27,2,FALSE)</f>
        <v>0</v>
      </c>
      <c r="X64" s="332" t="str">
        <f t="shared" ref="X64" si="768">IFERROR(IF(J64=0,"N",N64/I64),0)</f>
        <v>N</v>
      </c>
      <c r="Y64" s="309">
        <f t="shared" ref="Y64" si="769">N64</f>
        <v>0</v>
      </c>
      <c r="Z64" s="309" t="str">
        <f t="shared" ref="Z64" si="770">IFERROR(IF(J64=0,"N",O64/I64),0)</f>
        <v>N</v>
      </c>
      <c r="AA64" s="309">
        <f t="shared" ref="AA64:AA100" si="771">O64</f>
        <v>0</v>
      </c>
      <c r="AB64" s="309">
        <f t="shared" ref="AB64" si="772">P64*R64</f>
        <v>0</v>
      </c>
      <c r="AC64" s="309">
        <f t="shared" si="59"/>
        <v>0</v>
      </c>
      <c r="AD64" s="343">
        <f t="shared" ref="AD64" si="773">IF(S64&gt;0,IF(W64&gt;0,($G$7/160)*(S64/60)*W64,0),IF(W64&gt;0,($G$7/160)*((U64+U65+U66)/60)*W64,0))</f>
        <v>0</v>
      </c>
      <c r="AE64" s="344">
        <f t="shared" si="15"/>
        <v>0</v>
      </c>
      <c r="AF64" s="282">
        <f>IF($M64="In (zvyšuje náklady)",X64,0)</f>
        <v>0</v>
      </c>
      <c r="AG64" s="281">
        <f t="shared" ref="AG64:AM64" si="774">IF($M64="In (zvyšuje náklady)",Y64,0)</f>
        <v>0</v>
      </c>
      <c r="AH64" s="281">
        <f t="shared" si="774"/>
        <v>0</v>
      </c>
      <c r="AI64" s="281">
        <f t="shared" si="774"/>
        <v>0</v>
      </c>
      <c r="AJ64" s="281">
        <f t="shared" si="774"/>
        <v>0</v>
      </c>
      <c r="AK64" s="281">
        <f t="shared" si="774"/>
        <v>0</v>
      </c>
      <c r="AL64" s="281">
        <f t="shared" si="774"/>
        <v>0</v>
      </c>
      <c r="AM64" s="287">
        <f t="shared" si="774"/>
        <v>0</v>
      </c>
      <c r="AN64" s="298" t="str">
        <f t="shared" ref="AN64" si="775">IF($M64="In (zvyšuje náklady)",0,X64)</f>
        <v>N</v>
      </c>
      <c r="AO64" s="298">
        <f t="shared" ref="AO64" si="776">IF($M64="In (zvyšuje náklady)",0,Y64)</f>
        <v>0</v>
      </c>
      <c r="AP64" s="298" t="str">
        <f t="shared" ref="AP64" si="777">IF($M64="In (zvyšuje náklady)",0,Z64)</f>
        <v>N</v>
      </c>
      <c r="AQ64" s="298">
        <f t="shared" ref="AQ64" si="778">IF($M64="In (zvyšuje náklady)",0,AA64)</f>
        <v>0</v>
      </c>
      <c r="AR64" s="298">
        <f t="shared" ref="AR64" si="779">IF($M64="In (zvyšuje náklady)",0,AB64)</f>
        <v>0</v>
      </c>
      <c r="AS64" s="298">
        <f t="shared" ref="AS64" si="780">IF($M64="In (zvyšuje náklady)",0,AC64)</f>
        <v>0</v>
      </c>
      <c r="AT64" s="298">
        <f t="shared" ref="AT64" si="781">IF($M64="In (zvyšuje náklady)",0,AD64)</f>
        <v>0</v>
      </c>
      <c r="AU64" s="296">
        <f t="shared" ref="AU64" si="782">IF($M64="In (zvyšuje náklady)",0,AE64)</f>
        <v>0</v>
      </c>
      <c r="AV64" s="282">
        <f t="shared" ref="AV64:BB64" si="783">IF($L64&gt;0,AF64,0)</f>
        <v>0</v>
      </c>
      <c r="AW64" s="281">
        <f t="shared" ref="AW64:AY64" si="784">IF($L64&gt;0,$L64*AV64,0)</f>
        <v>0</v>
      </c>
      <c r="AX64" s="281">
        <f t="shared" si="783"/>
        <v>0</v>
      </c>
      <c r="AY64" s="281">
        <f t="shared" si="784"/>
        <v>0</v>
      </c>
      <c r="AZ64" s="281">
        <f t="shared" si="783"/>
        <v>0</v>
      </c>
      <c r="BA64" s="281">
        <f t="shared" ref="BA64" si="785">IF($L64&gt;0,$L64*AZ64,0)</f>
        <v>0</v>
      </c>
      <c r="BB64" s="281">
        <f t="shared" si="783"/>
        <v>0</v>
      </c>
      <c r="BC64" s="287">
        <f t="shared" ref="BC64" si="786">IF($L64&gt;0,$L64*BB64,0)</f>
        <v>0</v>
      </c>
      <c r="BD64" s="282">
        <f t="shared" ref="BD64" si="787">IF($L64&gt;0,AN64,0)</f>
        <v>0</v>
      </c>
      <c r="BE64" s="281">
        <f t="shared" ref="BE64" si="788">IF($L64&gt;0,$L64*BD64,0)</f>
        <v>0</v>
      </c>
      <c r="BF64" s="281">
        <f t="shared" ref="BF64" si="789">IF($L64&gt;0,AP64,0)</f>
        <v>0</v>
      </c>
      <c r="BG64" s="281">
        <f t="shared" ref="BG64" si="790">IF($L64&gt;0,$L64*BF64,0)</f>
        <v>0</v>
      </c>
      <c r="BH64" s="281">
        <f t="shared" ref="BH64" si="791">IF($L64&gt;0,AR64,0)</f>
        <v>0</v>
      </c>
      <c r="BI64" s="281">
        <f t="shared" ref="BI64" si="792">IF($L64&gt;0,$L64*BH64,0)</f>
        <v>0</v>
      </c>
      <c r="BJ64" s="281">
        <f t="shared" ref="BJ64" si="793">IF($L64&gt;0,AT64,0)</f>
        <v>0</v>
      </c>
      <c r="BK64" s="287">
        <f t="shared" ref="BK64" si="794">IF($L64&gt;0,$L64*BJ64,0)</f>
        <v>0</v>
      </c>
      <c r="BL64" s="306">
        <f>IF(F64=vstupy!F$6,"1",0)</f>
        <v>0</v>
      </c>
      <c r="BM64" s="282">
        <f t="shared" ref="BM64" si="795">IF($BL64="1",AF64,0)</f>
        <v>0</v>
      </c>
      <c r="BN64" s="281">
        <f t="shared" ref="BN64" si="796">IF($BL64="1",AG64,0)</f>
        <v>0</v>
      </c>
      <c r="BO64" s="281">
        <f t="shared" ref="BO64" si="797">IF($BL64="1",AH64,0)</f>
        <v>0</v>
      </c>
      <c r="BP64" s="281">
        <f t="shared" ref="BP64" si="798">IF($BL64="1",AI64,0)</f>
        <v>0</v>
      </c>
      <c r="BQ64" s="281">
        <f t="shared" ref="BQ64" si="799">IF($BL64="1",AJ64,0)</f>
        <v>0</v>
      </c>
      <c r="BR64" s="281">
        <f t="shared" ref="BR64" si="800">IF($BL64="1",AK64,0)</f>
        <v>0</v>
      </c>
      <c r="BS64" s="281">
        <f t="shared" ref="BS64" si="801">IF($BL64="1",AL64,0)</f>
        <v>0</v>
      </c>
      <c r="BT64" s="287">
        <f t="shared" ref="BT64" si="802">IF($BL64="1",AM64,0)</f>
        <v>0</v>
      </c>
      <c r="BU64" s="282">
        <f t="shared" ref="BU64" si="803">IF($BL64="1",AN64,0)</f>
        <v>0</v>
      </c>
      <c r="BV64" s="271">
        <f t="shared" ref="BV64" si="804">IF($BL64="1",AO64,0)</f>
        <v>0</v>
      </c>
      <c r="BW64" s="271">
        <f t="shared" ref="BW64" si="805">IF($BL64="1",AP64,0)</f>
        <v>0</v>
      </c>
      <c r="BX64" s="271">
        <f t="shared" ref="BX64" si="806">IF($BL64="1",AQ64,0)</f>
        <v>0</v>
      </c>
      <c r="BY64" s="271">
        <f t="shared" ref="BY64" si="807">IF($BL64="1",AR64,0)</f>
        <v>0</v>
      </c>
      <c r="BZ64" s="271">
        <f t="shared" ref="BZ64" si="808">IF($BL64="1",AS64,0)</f>
        <v>0</v>
      </c>
      <c r="CA64" s="271">
        <f t="shared" ref="CA64" si="809">IF($BL64="1",AT64,0)</f>
        <v>0</v>
      </c>
      <c r="CB64" s="272">
        <f t="shared" ref="CB64" si="810">IF($BL64="1",AU64,0)</f>
        <v>0</v>
      </c>
      <c r="CC64" s="282">
        <f>IFERROR(IF($X64="N/A",Z64+AB64+AD64,X64+Z64+AB64+AD64),0)</f>
        <v>0</v>
      </c>
      <c r="CD64" s="287">
        <f>Y64+AA64+AC64+AE64</f>
        <v>0</v>
      </c>
    </row>
    <row r="65" spans="2:82" ht="12.6" customHeight="1" x14ac:dyDescent="0.2">
      <c r="B65" s="346"/>
      <c r="C65" s="329"/>
      <c r="D65" s="329"/>
      <c r="E65" s="329"/>
      <c r="F65" s="314"/>
      <c r="G65" s="327"/>
      <c r="H65" s="314"/>
      <c r="I65" s="314"/>
      <c r="J65" s="316"/>
      <c r="K65" s="314"/>
      <c r="L65" s="316"/>
      <c r="M65" s="314"/>
      <c r="N65" s="314"/>
      <c r="O65" s="314"/>
      <c r="P65" s="317"/>
      <c r="Q65" s="315"/>
      <c r="R65" s="313"/>
      <c r="S65" s="314"/>
      <c r="T65" s="153" t="s">
        <v>51</v>
      </c>
      <c r="U65" s="218">
        <f>IFERROR(VLOOKUP(T65,vstupy!$B$2:$C$12,2,FALSE),0)</f>
        <v>0</v>
      </c>
      <c r="V65" s="315"/>
      <c r="W65" s="335"/>
      <c r="X65" s="332"/>
      <c r="Y65" s="310"/>
      <c r="Z65" s="310"/>
      <c r="AA65" s="310"/>
      <c r="AB65" s="310"/>
      <c r="AC65" s="310"/>
      <c r="AD65" s="310"/>
      <c r="AE65" s="345"/>
      <c r="AF65" s="282"/>
      <c r="AG65" s="281"/>
      <c r="AH65" s="281"/>
      <c r="AI65" s="281"/>
      <c r="AJ65" s="281"/>
      <c r="AK65" s="281"/>
      <c r="AL65" s="281"/>
      <c r="AM65" s="287"/>
      <c r="AN65" s="271"/>
      <c r="AO65" s="271"/>
      <c r="AP65" s="271"/>
      <c r="AQ65" s="271"/>
      <c r="AR65" s="271"/>
      <c r="AS65" s="271"/>
      <c r="AT65" s="271"/>
      <c r="AU65" s="297"/>
      <c r="AV65" s="282"/>
      <c r="AW65" s="281"/>
      <c r="AX65" s="281"/>
      <c r="AY65" s="281"/>
      <c r="AZ65" s="281"/>
      <c r="BA65" s="281"/>
      <c r="BB65" s="281"/>
      <c r="BC65" s="287"/>
      <c r="BD65" s="282"/>
      <c r="BE65" s="281"/>
      <c r="BF65" s="281"/>
      <c r="BG65" s="281"/>
      <c r="BH65" s="281"/>
      <c r="BI65" s="281"/>
      <c r="BJ65" s="281"/>
      <c r="BK65" s="287"/>
      <c r="BL65" s="306"/>
      <c r="BM65" s="282"/>
      <c r="BN65" s="281"/>
      <c r="BO65" s="281"/>
      <c r="BP65" s="281"/>
      <c r="BQ65" s="281"/>
      <c r="BR65" s="281"/>
      <c r="BS65" s="281"/>
      <c r="BT65" s="287"/>
      <c r="BU65" s="282"/>
      <c r="BV65" s="271"/>
      <c r="BW65" s="271"/>
      <c r="BX65" s="271"/>
      <c r="BY65" s="271"/>
      <c r="BZ65" s="271"/>
      <c r="CA65" s="271"/>
      <c r="CB65" s="272"/>
      <c r="CC65" s="282"/>
      <c r="CD65" s="287"/>
    </row>
    <row r="66" spans="2:82" ht="12.6" customHeight="1" x14ac:dyDescent="0.2">
      <c r="B66" s="346"/>
      <c r="C66" s="329"/>
      <c r="D66" s="329"/>
      <c r="E66" s="329"/>
      <c r="F66" s="314"/>
      <c r="G66" s="327"/>
      <c r="H66" s="314"/>
      <c r="I66" s="314"/>
      <c r="J66" s="316"/>
      <c r="K66" s="314"/>
      <c r="L66" s="316"/>
      <c r="M66" s="314"/>
      <c r="N66" s="314"/>
      <c r="O66" s="314"/>
      <c r="P66" s="317"/>
      <c r="Q66" s="315"/>
      <c r="R66" s="313"/>
      <c r="S66" s="314"/>
      <c r="T66" s="153" t="s">
        <v>51</v>
      </c>
      <c r="U66" s="218">
        <f>IFERROR(VLOOKUP(T66,vstupy!$B$2:$C$12,2,FALSE),0)</f>
        <v>0</v>
      </c>
      <c r="V66" s="315"/>
      <c r="W66" s="335"/>
      <c r="X66" s="333"/>
      <c r="Y66" s="310"/>
      <c r="Z66" s="310"/>
      <c r="AA66" s="310"/>
      <c r="AB66" s="310"/>
      <c r="AC66" s="310"/>
      <c r="AD66" s="310"/>
      <c r="AE66" s="345"/>
      <c r="AF66" s="282"/>
      <c r="AG66" s="281"/>
      <c r="AH66" s="281"/>
      <c r="AI66" s="281"/>
      <c r="AJ66" s="281"/>
      <c r="AK66" s="281"/>
      <c r="AL66" s="281"/>
      <c r="AM66" s="287"/>
      <c r="AN66" s="271"/>
      <c r="AO66" s="271"/>
      <c r="AP66" s="271"/>
      <c r="AQ66" s="271"/>
      <c r="AR66" s="271"/>
      <c r="AS66" s="271"/>
      <c r="AT66" s="271"/>
      <c r="AU66" s="297"/>
      <c r="AV66" s="282"/>
      <c r="AW66" s="281"/>
      <c r="AX66" s="281"/>
      <c r="AY66" s="281"/>
      <c r="AZ66" s="281"/>
      <c r="BA66" s="281"/>
      <c r="BB66" s="281"/>
      <c r="BC66" s="287"/>
      <c r="BD66" s="282"/>
      <c r="BE66" s="281"/>
      <c r="BF66" s="281"/>
      <c r="BG66" s="281"/>
      <c r="BH66" s="281"/>
      <c r="BI66" s="281"/>
      <c r="BJ66" s="281"/>
      <c r="BK66" s="287"/>
      <c r="BL66" s="306"/>
      <c r="BM66" s="282"/>
      <c r="BN66" s="281"/>
      <c r="BO66" s="281"/>
      <c r="BP66" s="281"/>
      <c r="BQ66" s="281"/>
      <c r="BR66" s="281"/>
      <c r="BS66" s="281"/>
      <c r="BT66" s="287"/>
      <c r="BU66" s="282"/>
      <c r="BV66" s="271"/>
      <c r="BW66" s="271"/>
      <c r="BX66" s="271"/>
      <c r="BY66" s="271"/>
      <c r="BZ66" s="271"/>
      <c r="CA66" s="271"/>
      <c r="CB66" s="272"/>
      <c r="CC66" s="282"/>
      <c r="CD66" s="287"/>
    </row>
    <row r="67" spans="2:82" ht="12.6" customHeight="1" x14ac:dyDescent="0.2">
      <c r="B67" s="346">
        <v>20</v>
      </c>
      <c r="C67" s="329"/>
      <c r="D67" s="329"/>
      <c r="E67" s="329"/>
      <c r="F67" s="314" t="s">
        <v>177</v>
      </c>
      <c r="G67" s="327"/>
      <c r="H67" s="314"/>
      <c r="I67" s="314"/>
      <c r="J67" s="316">
        <f t="shared" ref="J67" si="811">IF(I67="N",0,I67)</f>
        <v>0</v>
      </c>
      <c r="K67" s="314"/>
      <c r="L67" s="316">
        <f t="shared" si="591"/>
        <v>0</v>
      </c>
      <c r="M67" s="314" t="s">
        <v>177</v>
      </c>
      <c r="N67" s="314"/>
      <c r="O67" s="314"/>
      <c r="P67" s="317"/>
      <c r="Q67" s="315" t="s">
        <v>50</v>
      </c>
      <c r="R67" s="313">
        <f>VLOOKUP(Q67,vstupy!$B$17:$C$27,2,FALSE)</f>
        <v>0</v>
      </c>
      <c r="S67" s="314"/>
      <c r="T67" s="153" t="s">
        <v>51</v>
      </c>
      <c r="U67" s="218">
        <f>IFERROR(VLOOKUP(T67,vstupy!$B$2:$C$12,2,FALSE),0)</f>
        <v>0</v>
      </c>
      <c r="V67" s="315" t="s">
        <v>50</v>
      </c>
      <c r="W67" s="334">
        <f>VLOOKUP(V67,vstupy!$B$17:$C$27,2,FALSE)</f>
        <v>0</v>
      </c>
      <c r="X67" s="332" t="str">
        <f t="shared" ref="X67" si="812">IFERROR(IF(J67=0,"N",N67/I67),0)</f>
        <v>N</v>
      </c>
      <c r="Y67" s="309">
        <f t="shared" ref="Y67" si="813">N67</f>
        <v>0</v>
      </c>
      <c r="Z67" s="309" t="str">
        <f t="shared" ref="Z67" si="814">IFERROR(IF(J67=0,"N",O67/I67),0)</f>
        <v>N</v>
      </c>
      <c r="AA67" s="309">
        <f t="shared" ref="AA67:AA103" si="815">O67</f>
        <v>0</v>
      </c>
      <c r="AB67" s="309">
        <f t="shared" ref="AB67" si="816">P67*R67</f>
        <v>0</v>
      </c>
      <c r="AC67" s="309">
        <f t="shared" si="59"/>
        <v>0</v>
      </c>
      <c r="AD67" s="343">
        <f t="shared" ref="AD67" si="817">IF(S67&gt;0,IF(W67&gt;0,($G$7/160)*(S67/60)*W67,0),IF(W67&gt;0,($G$7/160)*((U67+U68+U69)/60)*W67,0))</f>
        <v>0</v>
      </c>
      <c r="AE67" s="344">
        <f t="shared" si="15"/>
        <v>0</v>
      </c>
      <c r="AF67" s="282">
        <f>IF($M67="In (zvyšuje náklady)",X67,0)</f>
        <v>0</v>
      </c>
      <c r="AG67" s="281">
        <f t="shared" ref="AG67:AM67" si="818">IF($M67="In (zvyšuje náklady)",Y67,0)</f>
        <v>0</v>
      </c>
      <c r="AH67" s="281">
        <f t="shared" si="818"/>
        <v>0</v>
      </c>
      <c r="AI67" s="281">
        <f t="shared" si="818"/>
        <v>0</v>
      </c>
      <c r="AJ67" s="281">
        <f t="shared" si="818"/>
        <v>0</v>
      </c>
      <c r="AK67" s="281">
        <f t="shared" si="818"/>
        <v>0</v>
      </c>
      <c r="AL67" s="281">
        <f t="shared" si="818"/>
        <v>0</v>
      </c>
      <c r="AM67" s="287">
        <f t="shared" si="818"/>
        <v>0</v>
      </c>
      <c r="AN67" s="298" t="str">
        <f t="shared" ref="AN67" si="819">IF($M67="In (zvyšuje náklady)",0,X67)</f>
        <v>N</v>
      </c>
      <c r="AO67" s="298">
        <f t="shared" ref="AO67" si="820">IF($M67="In (zvyšuje náklady)",0,Y67)</f>
        <v>0</v>
      </c>
      <c r="AP67" s="298" t="str">
        <f t="shared" ref="AP67" si="821">IF($M67="In (zvyšuje náklady)",0,Z67)</f>
        <v>N</v>
      </c>
      <c r="AQ67" s="298">
        <f t="shared" ref="AQ67" si="822">IF($M67="In (zvyšuje náklady)",0,AA67)</f>
        <v>0</v>
      </c>
      <c r="AR67" s="298">
        <f t="shared" ref="AR67" si="823">IF($M67="In (zvyšuje náklady)",0,AB67)</f>
        <v>0</v>
      </c>
      <c r="AS67" s="298">
        <f t="shared" ref="AS67" si="824">IF($M67="In (zvyšuje náklady)",0,AC67)</f>
        <v>0</v>
      </c>
      <c r="AT67" s="298">
        <f t="shared" ref="AT67" si="825">IF($M67="In (zvyšuje náklady)",0,AD67)</f>
        <v>0</v>
      </c>
      <c r="AU67" s="296">
        <f t="shared" ref="AU67" si="826">IF($M67="In (zvyšuje náklady)",0,AE67)</f>
        <v>0</v>
      </c>
      <c r="AV67" s="282">
        <f t="shared" ref="AV67:BB67" si="827">IF($L67&gt;0,AF67,0)</f>
        <v>0</v>
      </c>
      <c r="AW67" s="281">
        <f t="shared" ref="AW67:AY67" si="828">IF($L67&gt;0,$L67*AV67,0)</f>
        <v>0</v>
      </c>
      <c r="AX67" s="281">
        <f t="shared" si="827"/>
        <v>0</v>
      </c>
      <c r="AY67" s="281">
        <f t="shared" si="828"/>
        <v>0</v>
      </c>
      <c r="AZ67" s="281">
        <f t="shared" si="827"/>
        <v>0</v>
      </c>
      <c r="BA67" s="281">
        <f t="shared" ref="BA67" si="829">IF($L67&gt;0,$L67*AZ67,0)</f>
        <v>0</v>
      </c>
      <c r="BB67" s="281">
        <f t="shared" si="827"/>
        <v>0</v>
      </c>
      <c r="BC67" s="287">
        <f t="shared" ref="BC67" si="830">IF($L67&gt;0,$L67*BB67,0)</f>
        <v>0</v>
      </c>
      <c r="BD67" s="282">
        <f t="shared" ref="BD67" si="831">IF($L67&gt;0,AN67,0)</f>
        <v>0</v>
      </c>
      <c r="BE67" s="281">
        <f t="shared" ref="BE67" si="832">IF($L67&gt;0,$L67*BD67,0)</f>
        <v>0</v>
      </c>
      <c r="BF67" s="281">
        <f t="shared" ref="BF67" si="833">IF($L67&gt;0,AP67,0)</f>
        <v>0</v>
      </c>
      <c r="BG67" s="281">
        <f t="shared" ref="BG67" si="834">IF($L67&gt;0,$L67*BF67,0)</f>
        <v>0</v>
      </c>
      <c r="BH67" s="281">
        <f t="shared" ref="BH67" si="835">IF($L67&gt;0,AR67,0)</f>
        <v>0</v>
      </c>
      <c r="BI67" s="281">
        <f t="shared" ref="BI67" si="836">IF($L67&gt;0,$L67*BH67,0)</f>
        <v>0</v>
      </c>
      <c r="BJ67" s="281">
        <f t="shared" ref="BJ67" si="837">IF($L67&gt;0,AT67,0)</f>
        <v>0</v>
      </c>
      <c r="BK67" s="287">
        <f t="shared" ref="BK67" si="838">IF($L67&gt;0,$L67*BJ67,0)</f>
        <v>0</v>
      </c>
      <c r="BL67" s="306">
        <f>IF(F67=vstupy!F$6,"1",0)</f>
        <v>0</v>
      </c>
      <c r="BM67" s="282">
        <f t="shared" ref="BM67" si="839">IF($BL67="1",AF67,0)</f>
        <v>0</v>
      </c>
      <c r="BN67" s="281">
        <f t="shared" ref="BN67" si="840">IF($BL67="1",AG67,0)</f>
        <v>0</v>
      </c>
      <c r="BO67" s="281">
        <f t="shared" ref="BO67" si="841">IF($BL67="1",AH67,0)</f>
        <v>0</v>
      </c>
      <c r="BP67" s="281">
        <f t="shared" ref="BP67" si="842">IF($BL67="1",AI67,0)</f>
        <v>0</v>
      </c>
      <c r="BQ67" s="281">
        <f t="shared" ref="BQ67" si="843">IF($BL67="1",AJ67,0)</f>
        <v>0</v>
      </c>
      <c r="BR67" s="281">
        <f t="shared" ref="BR67" si="844">IF($BL67="1",AK67,0)</f>
        <v>0</v>
      </c>
      <c r="BS67" s="281">
        <f t="shared" ref="BS67" si="845">IF($BL67="1",AL67,0)</f>
        <v>0</v>
      </c>
      <c r="BT67" s="287">
        <f t="shared" ref="BT67" si="846">IF($BL67="1",AM67,0)</f>
        <v>0</v>
      </c>
      <c r="BU67" s="282">
        <f t="shared" ref="BU67" si="847">IF($BL67="1",AN67,0)</f>
        <v>0</v>
      </c>
      <c r="BV67" s="271">
        <f t="shared" ref="BV67" si="848">IF($BL67="1",AO67,0)</f>
        <v>0</v>
      </c>
      <c r="BW67" s="271">
        <f t="shared" ref="BW67" si="849">IF($BL67="1",AP67,0)</f>
        <v>0</v>
      </c>
      <c r="BX67" s="271">
        <f t="shared" ref="BX67" si="850">IF($BL67="1",AQ67,0)</f>
        <v>0</v>
      </c>
      <c r="BY67" s="271">
        <f t="shared" ref="BY67" si="851">IF($BL67="1",AR67,0)</f>
        <v>0</v>
      </c>
      <c r="BZ67" s="271">
        <f t="shared" ref="BZ67" si="852">IF($BL67="1",AS67,0)</f>
        <v>0</v>
      </c>
      <c r="CA67" s="271">
        <f t="shared" ref="CA67" si="853">IF($BL67="1",AT67,0)</f>
        <v>0</v>
      </c>
      <c r="CB67" s="272">
        <f t="shared" ref="CB67" si="854">IF($BL67="1",AU67,0)</f>
        <v>0</v>
      </c>
      <c r="CC67" s="282">
        <f>IFERROR(IF($X67="N/A",Z67+AB67+AD67,X67+Z67+AB67+AD67),0)</f>
        <v>0</v>
      </c>
      <c r="CD67" s="287">
        <f>Y67+AA67+AC67+AE67</f>
        <v>0</v>
      </c>
    </row>
    <row r="68" spans="2:82" ht="12.6" customHeight="1" x14ac:dyDescent="0.2">
      <c r="B68" s="346"/>
      <c r="C68" s="329"/>
      <c r="D68" s="329"/>
      <c r="E68" s="329"/>
      <c r="F68" s="314"/>
      <c r="G68" s="327"/>
      <c r="H68" s="314"/>
      <c r="I68" s="314"/>
      <c r="J68" s="316"/>
      <c r="K68" s="314"/>
      <c r="L68" s="316"/>
      <c r="M68" s="314"/>
      <c r="N68" s="314"/>
      <c r="O68" s="314"/>
      <c r="P68" s="317"/>
      <c r="Q68" s="315"/>
      <c r="R68" s="313"/>
      <c r="S68" s="314"/>
      <c r="T68" s="153" t="s">
        <v>51</v>
      </c>
      <c r="U68" s="218">
        <f>IFERROR(VLOOKUP(T68,vstupy!$B$2:$C$12,2,FALSE),0)</f>
        <v>0</v>
      </c>
      <c r="V68" s="315"/>
      <c r="W68" s="335"/>
      <c r="X68" s="332"/>
      <c r="Y68" s="310"/>
      <c r="Z68" s="310"/>
      <c r="AA68" s="310"/>
      <c r="AB68" s="310"/>
      <c r="AC68" s="310"/>
      <c r="AD68" s="310"/>
      <c r="AE68" s="345"/>
      <c r="AF68" s="282"/>
      <c r="AG68" s="281"/>
      <c r="AH68" s="281"/>
      <c r="AI68" s="281"/>
      <c r="AJ68" s="281"/>
      <c r="AK68" s="281"/>
      <c r="AL68" s="281"/>
      <c r="AM68" s="287"/>
      <c r="AN68" s="271"/>
      <c r="AO68" s="271"/>
      <c r="AP68" s="271"/>
      <c r="AQ68" s="271"/>
      <c r="AR68" s="271"/>
      <c r="AS68" s="271"/>
      <c r="AT68" s="271"/>
      <c r="AU68" s="297"/>
      <c r="AV68" s="282"/>
      <c r="AW68" s="281"/>
      <c r="AX68" s="281"/>
      <c r="AY68" s="281"/>
      <c r="AZ68" s="281"/>
      <c r="BA68" s="281"/>
      <c r="BB68" s="281"/>
      <c r="BC68" s="287"/>
      <c r="BD68" s="282"/>
      <c r="BE68" s="281"/>
      <c r="BF68" s="281"/>
      <c r="BG68" s="281"/>
      <c r="BH68" s="281"/>
      <c r="BI68" s="281"/>
      <c r="BJ68" s="281"/>
      <c r="BK68" s="287"/>
      <c r="BL68" s="306"/>
      <c r="BM68" s="282"/>
      <c r="BN68" s="281"/>
      <c r="BO68" s="281"/>
      <c r="BP68" s="281"/>
      <c r="BQ68" s="281"/>
      <c r="BR68" s="281"/>
      <c r="BS68" s="281"/>
      <c r="BT68" s="287"/>
      <c r="BU68" s="282"/>
      <c r="BV68" s="271"/>
      <c r="BW68" s="271"/>
      <c r="BX68" s="271"/>
      <c r="BY68" s="271"/>
      <c r="BZ68" s="271"/>
      <c r="CA68" s="271"/>
      <c r="CB68" s="272"/>
      <c r="CC68" s="282"/>
      <c r="CD68" s="287"/>
    </row>
    <row r="69" spans="2:82" ht="12.6" customHeight="1" x14ac:dyDescent="0.2">
      <c r="B69" s="346"/>
      <c r="C69" s="329"/>
      <c r="D69" s="329"/>
      <c r="E69" s="329"/>
      <c r="F69" s="314"/>
      <c r="G69" s="327"/>
      <c r="H69" s="314"/>
      <c r="I69" s="314"/>
      <c r="J69" s="316"/>
      <c r="K69" s="314"/>
      <c r="L69" s="316"/>
      <c r="M69" s="314"/>
      <c r="N69" s="314"/>
      <c r="O69" s="314"/>
      <c r="P69" s="317"/>
      <c r="Q69" s="315"/>
      <c r="R69" s="313"/>
      <c r="S69" s="314"/>
      <c r="T69" s="153" t="s">
        <v>51</v>
      </c>
      <c r="U69" s="218">
        <f>IFERROR(VLOOKUP(T69,vstupy!$B$2:$C$12,2,FALSE),0)</f>
        <v>0</v>
      </c>
      <c r="V69" s="315"/>
      <c r="W69" s="335"/>
      <c r="X69" s="333"/>
      <c r="Y69" s="310"/>
      <c r="Z69" s="310"/>
      <c r="AA69" s="310"/>
      <c r="AB69" s="310"/>
      <c r="AC69" s="310"/>
      <c r="AD69" s="310"/>
      <c r="AE69" s="345"/>
      <c r="AF69" s="282"/>
      <c r="AG69" s="281"/>
      <c r="AH69" s="281"/>
      <c r="AI69" s="281"/>
      <c r="AJ69" s="281"/>
      <c r="AK69" s="281"/>
      <c r="AL69" s="281"/>
      <c r="AM69" s="287"/>
      <c r="AN69" s="271"/>
      <c r="AO69" s="271"/>
      <c r="AP69" s="271"/>
      <c r="AQ69" s="271"/>
      <c r="AR69" s="271"/>
      <c r="AS69" s="271"/>
      <c r="AT69" s="271"/>
      <c r="AU69" s="297"/>
      <c r="AV69" s="282"/>
      <c r="AW69" s="281"/>
      <c r="AX69" s="281"/>
      <c r="AY69" s="281"/>
      <c r="AZ69" s="281"/>
      <c r="BA69" s="281"/>
      <c r="BB69" s="281"/>
      <c r="BC69" s="287"/>
      <c r="BD69" s="282"/>
      <c r="BE69" s="281"/>
      <c r="BF69" s="281"/>
      <c r="BG69" s="281"/>
      <c r="BH69" s="281"/>
      <c r="BI69" s="281"/>
      <c r="BJ69" s="281"/>
      <c r="BK69" s="287"/>
      <c r="BL69" s="306"/>
      <c r="BM69" s="282"/>
      <c r="BN69" s="281"/>
      <c r="BO69" s="281"/>
      <c r="BP69" s="281"/>
      <c r="BQ69" s="281"/>
      <c r="BR69" s="281"/>
      <c r="BS69" s="281"/>
      <c r="BT69" s="287"/>
      <c r="BU69" s="282"/>
      <c r="BV69" s="271"/>
      <c r="BW69" s="271"/>
      <c r="BX69" s="271"/>
      <c r="BY69" s="271"/>
      <c r="BZ69" s="271"/>
      <c r="CA69" s="271"/>
      <c r="CB69" s="272"/>
      <c r="CC69" s="282"/>
      <c r="CD69" s="287"/>
    </row>
    <row r="70" spans="2:82" ht="12.6" customHeight="1" x14ac:dyDescent="0.2">
      <c r="B70" s="346">
        <v>21</v>
      </c>
      <c r="C70" s="329"/>
      <c r="D70" s="329"/>
      <c r="E70" s="329"/>
      <c r="F70" s="314" t="s">
        <v>177</v>
      </c>
      <c r="G70" s="327"/>
      <c r="H70" s="314"/>
      <c r="I70" s="314"/>
      <c r="J70" s="316">
        <f t="shared" ref="J70" si="855">IF(I70="N",0,I70)</f>
        <v>0</v>
      </c>
      <c r="K70" s="314"/>
      <c r="L70" s="316">
        <f t="shared" si="591"/>
        <v>0</v>
      </c>
      <c r="M70" s="314" t="s">
        <v>177</v>
      </c>
      <c r="N70" s="314"/>
      <c r="O70" s="314"/>
      <c r="P70" s="317"/>
      <c r="Q70" s="315" t="s">
        <v>50</v>
      </c>
      <c r="R70" s="313">
        <f>VLOOKUP(Q70,vstupy!$B$17:$C$27,2,FALSE)</f>
        <v>0</v>
      </c>
      <c r="S70" s="314"/>
      <c r="T70" s="153" t="s">
        <v>51</v>
      </c>
      <c r="U70" s="218">
        <f>IFERROR(VLOOKUP(T70,vstupy!$B$2:$C$12,2,FALSE),0)</f>
        <v>0</v>
      </c>
      <c r="V70" s="315" t="s">
        <v>50</v>
      </c>
      <c r="W70" s="334">
        <f>VLOOKUP(V70,vstupy!$B$17:$C$27,2,FALSE)</f>
        <v>0</v>
      </c>
      <c r="X70" s="332" t="str">
        <f t="shared" ref="X70" si="856">IFERROR(IF(J70=0,"N",N70/I70),0)</f>
        <v>N</v>
      </c>
      <c r="Y70" s="309">
        <f t="shared" ref="Y70" si="857">N70</f>
        <v>0</v>
      </c>
      <c r="Z70" s="309" t="str">
        <f t="shared" ref="Z70" si="858">IFERROR(IF(J70=0,"N",O70/I70),0)</f>
        <v>N</v>
      </c>
      <c r="AA70" s="309">
        <f t="shared" ref="AA70:AA106" si="859">O70</f>
        <v>0</v>
      </c>
      <c r="AB70" s="309">
        <f t="shared" ref="AB70" si="860">P70*R70</f>
        <v>0</v>
      </c>
      <c r="AC70" s="309">
        <f t="shared" si="59"/>
        <v>0</v>
      </c>
      <c r="AD70" s="343">
        <f t="shared" ref="AD70" si="861">IF(S70&gt;0,IF(W70&gt;0,($G$7/160)*(S70/60)*W70,0),IF(W70&gt;0,($G$7/160)*((U70+U71+U72)/60)*W70,0))</f>
        <v>0</v>
      </c>
      <c r="AE70" s="344">
        <f t="shared" si="15"/>
        <v>0</v>
      </c>
      <c r="AF70" s="282">
        <f>IF($M70="In (zvyšuje náklady)",X70,0)</f>
        <v>0</v>
      </c>
      <c r="AG70" s="281">
        <f t="shared" ref="AG70:AM70" si="862">IF($M70="In (zvyšuje náklady)",Y70,0)</f>
        <v>0</v>
      </c>
      <c r="AH70" s="281">
        <f t="shared" si="862"/>
        <v>0</v>
      </c>
      <c r="AI70" s="281">
        <f t="shared" si="862"/>
        <v>0</v>
      </c>
      <c r="AJ70" s="281">
        <f t="shared" si="862"/>
        <v>0</v>
      </c>
      <c r="AK70" s="281">
        <f t="shared" si="862"/>
        <v>0</v>
      </c>
      <c r="AL70" s="281">
        <f t="shared" si="862"/>
        <v>0</v>
      </c>
      <c r="AM70" s="287">
        <f t="shared" si="862"/>
        <v>0</v>
      </c>
      <c r="AN70" s="298" t="str">
        <f t="shared" ref="AN70" si="863">IF($M70="In (zvyšuje náklady)",0,X70)</f>
        <v>N</v>
      </c>
      <c r="AO70" s="298">
        <f t="shared" ref="AO70" si="864">IF($M70="In (zvyšuje náklady)",0,Y70)</f>
        <v>0</v>
      </c>
      <c r="AP70" s="298" t="str">
        <f t="shared" ref="AP70" si="865">IF($M70="In (zvyšuje náklady)",0,Z70)</f>
        <v>N</v>
      </c>
      <c r="AQ70" s="298">
        <f t="shared" ref="AQ70" si="866">IF($M70="In (zvyšuje náklady)",0,AA70)</f>
        <v>0</v>
      </c>
      <c r="AR70" s="298">
        <f t="shared" ref="AR70" si="867">IF($M70="In (zvyšuje náklady)",0,AB70)</f>
        <v>0</v>
      </c>
      <c r="AS70" s="298">
        <f t="shared" ref="AS70" si="868">IF($M70="In (zvyšuje náklady)",0,AC70)</f>
        <v>0</v>
      </c>
      <c r="AT70" s="298">
        <f t="shared" ref="AT70" si="869">IF($M70="In (zvyšuje náklady)",0,AD70)</f>
        <v>0</v>
      </c>
      <c r="AU70" s="296">
        <f t="shared" ref="AU70" si="870">IF($M70="In (zvyšuje náklady)",0,AE70)</f>
        <v>0</v>
      </c>
      <c r="AV70" s="282">
        <f t="shared" ref="AV70:BB70" si="871">IF($L70&gt;0,AF70,0)</f>
        <v>0</v>
      </c>
      <c r="AW70" s="281">
        <f t="shared" ref="AW70:AY70" si="872">IF($L70&gt;0,$L70*AV70,0)</f>
        <v>0</v>
      </c>
      <c r="AX70" s="281">
        <f t="shared" si="871"/>
        <v>0</v>
      </c>
      <c r="AY70" s="281">
        <f t="shared" si="872"/>
        <v>0</v>
      </c>
      <c r="AZ70" s="281">
        <f t="shared" si="871"/>
        <v>0</v>
      </c>
      <c r="BA70" s="281">
        <f t="shared" ref="BA70" si="873">IF($L70&gt;0,$L70*AZ70,0)</f>
        <v>0</v>
      </c>
      <c r="BB70" s="281">
        <f t="shared" si="871"/>
        <v>0</v>
      </c>
      <c r="BC70" s="287">
        <f t="shared" ref="BC70" si="874">IF($L70&gt;0,$L70*BB70,0)</f>
        <v>0</v>
      </c>
      <c r="BD70" s="282">
        <f t="shared" ref="BD70" si="875">IF($L70&gt;0,AN70,0)</f>
        <v>0</v>
      </c>
      <c r="BE70" s="281">
        <f t="shared" ref="BE70" si="876">IF($L70&gt;0,$L70*BD70,0)</f>
        <v>0</v>
      </c>
      <c r="BF70" s="281">
        <f t="shared" ref="BF70" si="877">IF($L70&gt;0,AP70,0)</f>
        <v>0</v>
      </c>
      <c r="BG70" s="281">
        <f t="shared" ref="BG70" si="878">IF($L70&gt;0,$L70*BF70,0)</f>
        <v>0</v>
      </c>
      <c r="BH70" s="281">
        <f t="shared" ref="BH70" si="879">IF($L70&gt;0,AR70,0)</f>
        <v>0</v>
      </c>
      <c r="BI70" s="281">
        <f t="shared" ref="BI70" si="880">IF($L70&gt;0,$L70*BH70,0)</f>
        <v>0</v>
      </c>
      <c r="BJ70" s="281">
        <f t="shared" ref="BJ70" si="881">IF($L70&gt;0,AT70,0)</f>
        <v>0</v>
      </c>
      <c r="BK70" s="287">
        <f t="shared" ref="BK70" si="882">IF($L70&gt;0,$L70*BJ70,0)</f>
        <v>0</v>
      </c>
      <c r="BL70" s="306">
        <f>IF(F70=vstupy!F$6,"1",0)</f>
        <v>0</v>
      </c>
      <c r="BM70" s="282">
        <f t="shared" ref="BM70" si="883">IF($BL70="1",AF70,0)</f>
        <v>0</v>
      </c>
      <c r="BN70" s="281">
        <f t="shared" ref="BN70" si="884">IF($BL70="1",AG70,0)</f>
        <v>0</v>
      </c>
      <c r="BO70" s="281">
        <f t="shared" ref="BO70" si="885">IF($BL70="1",AH70,0)</f>
        <v>0</v>
      </c>
      <c r="BP70" s="281">
        <f t="shared" ref="BP70" si="886">IF($BL70="1",AI70,0)</f>
        <v>0</v>
      </c>
      <c r="BQ70" s="281">
        <f t="shared" ref="BQ70" si="887">IF($BL70="1",AJ70,0)</f>
        <v>0</v>
      </c>
      <c r="BR70" s="281">
        <f t="shared" ref="BR70" si="888">IF($BL70="1",AK70,0)</f>
        <v>0</v>
      </c>
      <c r="BS70" s="281">
        <f t="shared" ref="BS70" si="889">IF($BL70="1",AL70,0)</f>
        <v>0</v>
      </c>
      <c r="BT70" s="287">
        <f t="shared" ref="BT70" si="890">IF($BL70="1",AM70,0)</f>
        <v>0</v>
      </c>
      <c r="BU70" s="282">
        <f t="shared" ref="BU70" si="891">IF($BL70="1",AN70,0)</f>
        <v>0</v>
      </c>
      <c r="BV70" s="271">
        <f t="shared" ref="BV70" si="892">IF($BL70="1",AO70,0)</f>
        <v>0</v>
      </c>
      <c r="BW70" s="271">
        <f t="shared" ref="BW70" si="893">IF($BL70="1",AP70,0)</f>
        <v>0</v>
      </c>
      <c r="BX70" s="271">
        <f t="shared" ref="BX70" si="894">IF($BL70="1",AQ70,0)</f>
        <v>0</v>
      </c>
      <c r="BY70" s="271">
        <f t="shared" ref="BY70" si="895">IF($BL70="1",AR70,0)</f>
        <v>0</v>
      </c>
      <c r="BZ70" s="271">
        <f t="shared" ref="BZ70" si="896">IF($BL70="1",AS70,0)</f>
        <v>0</v>
      </c>
      <c r="CA70" s="271">
        <f t="shared" ref="CA70" si="897">IF($BL70="1",AT70,0)</f>
        <v>0</v>
      </c>
      <c r="CB70" s="272">
        <f t="shared" ref="CB70" si="898">IF($BL70="1",AU70,0)</f>
        <v>0</v>
      </c>
      <c r="CC70" s="282">
        <f>IFERROR(IF($X70="N/A",Z70+AB70+AD70,X70+Z70+AB70+AD70),0)</f>
        <v>0</v>
      </c>
      <c r="CD70" s="287">
        <f>Y70+AA70+AC70+AE70</f>
        <v>0</v>
      </c>
    </row>
    <row r="71" spans="2:82" ht="12.6" customHeight="1" x14ac:dyDescent="0.2">
      <c r="B71" s="346"/>
      <c r="C71" s="329"/>
      <c r="D71" s="329"/>
      <c r="E71" s="329"/>
      <c r="F71" s="314"/>
      <c r="G71" s="327"/>
      <c r="H71" s="314"/>
      <c r="I71" s="314"/>
      <c r="J71" s="316"/>
      <c r="K71" s="314"/>
      <c r="L71" s="316"/>
      <c r="M71" s="314"/>
      <c r="N71" s="314"/>
      <c r="O71" s="314"/>
      <c r="P71" s="317"/>
      <c r="Q71" s="315"/>
      <c r="R71" s="313"/>
      <c r="S71" s="314"/>
      <c r="T71" s="153" t="s">
        <v>51</v>
      </c>
      <c r="U71" s="218">
        <f>IFERROR(VLOOKUP(T71,vstupy!$B$2:$C$12,2,FALSE),0)</f>
        <v>0</v>
      </c>
      <c r="V71" s="315"/>
      <c r="W71" s="335"/>
      <c r="X71" s="332"/>
      <c r="Y71" s="310"/>
      <c r="Z71" s="310"/>
      <c r="AA71" s="310"/>
      <c r="AB71" s="310"/>
      <c r="AC71" s="310"/>
      <c r="AD71" s="310"/>
      <c r="AE71" s="345"/>
      <c r="AF71" s="282"/>
      <c r="AG71" s="281"/>
      <c r="AH71" s="281"/>
      <c r="AI71" s="281"/>
      <c r="AJ71" s="281"/>
      <c r="AK71" s="281"/>
      <c r="AL71" s="281"/>
      <c r="AM71" s="287"/>
      <c r="AN71" s="271"/>
      <c r="AO71" s="271"/>
      <c r="AP71" s="271"/>
      <c r="AQ71" s="271"/>
      <c r="AR71" s="271"/>
      <c r="AS71" s="271"/>
      <c r="AT71" s="271"/>
      <c r="AU71" s="297"/>
      <c r="AV71" s="282"/>
      <c r="AW71" s="281"/>
      <c r="AX71" s="281"/>
      <c r="AY71" s="281"/>
      <c r="AZ71" s="281"/>
      <c r="BA71" s="281"/>
      <c r="BB71" s="281"/>
      <c r="BC71" s="287"/>
      <c r="BD71" s="282"/>
      <c r="BE71" s="281"/>
      <c r="BF71" s="281"/>
      <c r="BG71" s="281"/>
      <c r="BH71" s="281"/>
      <c r="BI71" s="281"/>
      <c r="BJ71" s="281"/>
      <c r="BK71" s="287"/>
      <c r="BL71" s="306"/>
      <c r="BM71" s="282"/>
      <c r="BN71" s="281"/>
      <c r="BO71" s="281"/>
      <c r="BP71" s="281"/>
      <c r="BQ71" s="281"/>
      <c r="BR71" s="281"/>
      <c r="BS71" s="281"/>
      <c r="BT71" s="287"/>
      <c r="BU71" s="282"/>
      <c r="BV71" s="271"/>
      <c r="BW71" s="271"/>
      <c r="BX71" s="271"/>
      <c r="BY71" s="271"/>
      <c r="BZ71" s="271"/>
      <c r="CA71" s="271"/>
      <c r="CB71" s="272"/>
      <c r="CC71" s="282"/>
      <c r="CD71" s="287"/>
    </row>
    <row r="72" spans="2:82" ht="12.6" customHeight="1" x14ac:dyDescent="0.2">
      <c r="B72" s="346"/>
      <c r="C72" s="329"/>
      <c r="D72" s="329"/>
      <c r="E72" s="329"/>
      <c r="F72" s="314"/>
      <c r="G72" s="327"/>
      <c r="H72" s="314"/>
      <c r="I72" s="314"/>
      <c r="J72" s="316"/>
      <c r="K72" s="314"/>
      <c r="L72" s="316"/>
      <c r="M72" s="314"/>
      <c r="N72" s="314"/>
      <c r="O72" s="314"/>
      <c r="P72" s="317"/>
      <c r="Q72" s="315"/>
      <c r="R72" s="313"/>
      <c r="S72" s="314"/>
      <c r="T72" s="153" t="s">
        <v>51</v>
      </c>
      <c r="U72" s="218">
        <f>IFERROR(VLOOKUP(T72,vstupy!$B$2:$C$12,2,FALSE),0)</f>
        <v>0</v>
      </c>
      <c r="V72" s="315"/>
      <c r="W72" s="335"/>
      <c r="X72" s="333"/>
      <c r="Y72" s="310"/>
      <c r="Z72" s="310"/>
      <c r="AA72" s="310"/>
      <c r="AB72" s="310"/>
      <c r="AC72" s="310"/>
      <c r="AD72" s="310"/>
      <c r="AE72" s="345"/>
      <c r="AF72" s="282"/>
      <c r="AG72" s="281"/>
      <c r="AH72" s="281"/>
      <c r="AI72" s="281"/>
      <c r="AJ72" s="281"/>
      <c r="AK72" s="281"/>
      <c r="AL72" s="281"/>
      <c r="AM72" s="287"/>
      <c r="AN72" s="271"/>
      <c r="AO72" s="271"/>
      <c r="AP72" s="271"/>
      <c r="AQ72" s="271"/>
      <c r="AR72" s="271"/>
      <c r="AS72" s="271"/>
      <c r="AT72" s="271"/>
      <c r="AU72" s="297"/>
      <c r="AV72" s="282"/>
      <c r="AW72" s="281"/>
      <c r="AX72" s="281"/>
      <c r="AY72" s="281"/>
      <c r="AZ72" s="281"/>
      <c r="BA72" s="281"/>
      <c r="BB72" s="281"/>
      <c r="BC72" s="287"/>
      <c r="BD72" s="282"/>
      <c r="BE72" s="281"/>
      <c r="BF72" s="281"/>
      <c r="BG72" s="281"/>
      <c r="BH72" s="281"/>
      <c r="BI72" s="281"/>
      <c r="BJ72" s="281"/>
      <c r="BK72" s="287"/>
      <c r="BL72" s="306"/>
      <c r="BM72" s="282"/>
      <c r="BN72" s="281"/>
      <c r="BO72" s="281"/>
      <c r="BP72" s="281"/>
      <c r="BQ72" s="281"/>
      <c r="BR72" s="281"/>
      <c r="BS72" s="281"/>
      <c r="BT72" s="287"/>
      <c r="BU72" s="282"/>
      <c r="BV72" s="271"/>
      <c r="BW72" s="271"/>
      <c r="BX72" s="271"/>
      <c r="BY72" s="271"/>
      <c r="BZ72" s="271"/>
      <c r="CA72" s="271"/>
      <c r="CB72" s="272"/>
      <c r="CC72" s="282"/>
      <c r="CD72" s="287"/>
    </row>
    <row r="73" spans="2:82" ht="12.6" customHeight="1" x14ac:dyDescent="0.2">
      <c r="B73" s="346">
        <v>22</v>
      </c>
      <c r="C73" s="329"/>
      <c r="D73" s="329"/>
      <c r="E73" s="329"/>
      <c r="F73" s="314" t="s">
        <v>177</v>
      </c>
      <c r="G73" s="327"/>
      <c r="H73" s="314"/>
      <c r="I73" s="314"/>
      <c r="J73" s="316">
        <f t="shared" ref="J73" si="899">IF(I73="N",0,I73)</f>
        <v>0</v>
      </c>
      <c r="K73" s="314"/>
      <c r="L73" s="316">
        <f t="shared" si="591"/>
        <v>0</v>
      </c>
      <c r="M73" s="314" t="s">
        <v>177</v>
      </c>
      <c r="N73" s="314"/>
      <c r="O73" s="314"/>
      <c r="P73" s="317"/>
      <c r="Q73" s="315" t="s">
        <v>50</v>
      </c>
      <c r="R73" s="313">
        <f>VLOOKUP(Q73,vstupy!$B$17:$C$27,2,FALSE)</f>
        <v>0</v>
      </c>
      <c r="S73" s="314"/>
      <c r="T73" s="153" t="s">
        <v>51</v>
      </c>
      <c r="U73" s="218">
        <f>IFERROR(VLOOKUP(T73,vstupy!$B$2:$C$12,2,FALSE),0)</f>
        <v>0</v>
      </c>
      <c r="V73" s="315" t="s">
        <v>50</v>
      </c>
      <c r="W73" s="334">
        <f>VLOOKUP(V73,vstupy!$B$17:$C$27,2,FALSE)</f>
        <v>0</v>
      </c>
      <c r="X73" s="332" t="str">
        <f t="shared" ref="X73" si="900">IFERROR(IF(J73=0,"N",N73/I73),0)</f>
        <v>N</v>
      </c>
      <c r="Y73" s="309">
        <f t="shared" ref="Y73" si="901">N73</f>
        <v>0</v>
      </c>
      <c r="Z73" s="309" t="str">
        <f t="shared" ref="Z73" si="902">IFERROR(IF(J73=0,"N",O73/I73),0)</f>
        <v>N</v>
      </c>
      <c r="AA73" s="309">
        <f t="shared" ref="AA73:AA109" si="903">O73</f>
        <v>0</v>
      </c>
      <c r="AB73" s="309">
        <f t="shared" ref="AB73" si="904">P73*R73</f>
        <v>0</v>
      </c>
      <c r="AC73" s="309">
        <f t="shared" si="59"/>
        <v>0</v>
      </c>
      <c r="AD73" s="343">
        <f t="shared" ref="AD73" si="905">IF(S73&gt;0,IF(W73&gt;0,($G$7/160)*(S73/60)*W73,0),IF(W73&gt;0,($G$7/160)*((U73+U74+U75)/60)*W73,0))</f>
        <v>0</v>
      </c>
      <c r="AE73" s="344">
        <f t="shared" si="15"/>
        <v>0</v>
      </c>
      <c r="AF73" s="282">
        <f>IF($M73="In (zvyšuje náklady)",X73,0)</f>
        <v>0</v>
      </c>
      <c r="AG73" s="281">
        <f t="shared" ref="AG73:AM73" si="906">IF($M73="In (zvyšuje náklady)",Y73,0)</f>
        <v>0</v>
      </c>
      <c r="AH73" s="281">
        <f t="shared" si="906"/>
        <v>0</v>
      </c>
      <c r="AI73" s="281">
        <f t="shared" si="906"/>
        <v>0</v>
      </c>
      <c r="AJ73" s="281">
        <f t="shared" si="906"/>
        <v>0</v>
      </c>
      <c r="AK73" s="281">
        <f t="shared" si="906"/>
        <v>0</v>
      </c>
      <c r="AL73" s="281">
        <f t="shared" si="906"/>
        <v>0</v>
      </c>
      <c r="AM73" s="287">
        <f t="shared" si="906"/>
        <v>0</v>
      </c>
      <c r="AN73" s="298" t="str">
        <f t="shared" ref="AN73" si="907">IF($M73="In (zvyšuje náklady)",0,X73)</f>
        <v>N</v>
      </c>
      <c r="AO73" s="298">
        <f t="shared" ref="AO73" si="908">IF($M73="In (zvyšuje náklady)",0,Y73)</f>
        <v>0</v>
      </c>
      <c r="AP73" s="298" t="str">
        <f t="shared" ref="AP73" si="909">IF($M73="In (zvyšuje náklady)",0,Z73)</f>
        <v>N</v>
      </c>
      <c r="AQ73" s="298">
        <f t="shared" ref="AQ73" si="910">IF($M73="In (zvyšuje náklady)",0,AA73)</f>
        <v>0</v>
      </c>
      <c r="AR73" s="298">
        <f t="shared" ref="AR73" si="911">IF($M73="In (zvyšuje náklady)",0,AB73)</f>
        <v>0</v>
      </c>
      <c r="AS73" s="298">
        <f t="shared" ref="AS73" si="912">IF($M73="In (zvyšuje náklady)",0,AC73)</f>
        <v>0</v>
      </c>
      <c r="AT73" s="298">
        <f t="shared" ref="AT73" si="913">IF($M73="In (zvyšuje náklady)",0,AD73)</f>
        <v>0</v>
      </c>
      <c r="AU73" s="296">
        <f t="shared" ref="AU73" si="914">IF($M73="In (zvyšuje náklady)",0,AE73)</f>
        <v>0</v>
      </c>
      <c r="AV73" s="282">
        <f t="shared" ref="AV73:BB73" si="915">IF($L73&gt;0,AF73,0)</f>
        <v>0</v>
      </c>
      <c r="AW73" s="281">
        <f t="shared" ref="AW73:AY73" si="916">IF($L73&gt;0,$L73*AV73,0)</f>
        <v>0</v>
      </c>
      <c r="AX73" s="281">
        <f t="shared" si="915"/>
        <v>0</v>
      </c>
      <c r="AY73" s="281">
        <f t="shared" si="916"/>
        <v>0</v>
      </c>
      <c r="AZ73" s="281">
        <f t="shared" si="915"/>
        <v>0</v>
      </c>
      <c r="BA73" s="281">
        <f t="shared" ref="BA73" si="917">IF($L73&gt;0,$L73*AZ73,0)</f>
        <v>0</v>
      </c>
      <c r="BB73" s="281">
        <f t="shared" si="915"/>
        <v>0</v>
      </c>
      <c r="BC73" s="287">
        <f t="shared" ref="BC73" si="918">IF($L73&gt;0,$L73*BB73,0)</f>
        <v>0</v>
      </c>
      <c r="BD73" s="282">
        <f t="shared" ref="BD73" si="919">IF($L73&gt;0,AN73,0)</f>
        <v>0</v>
      </c>
      <c r="BE73" s="281">
        <f t="shared" ref="BE73" si="920">IF($L73&gt;0,$L73*BD73,0)</f>
        <v>0</v>
      </c>
      <c r="BF73" s="281">
        <f t="shared" ref="BF73" si="921">IF($L73&gt;0,AP73,0)</f>
        <v>0</v>
      </c>
      <c r="BG73" s="281">
        <f t="shared" ref="BG73" si="922">IF($L73&gt;0,$L73*BF73,0)</f>
        <v>0</v>
      </c>
      <c r="BH73" s="281">
        <f t="shared" ref="BH73" si="923">IF($L73&gt;0,AR73,0)</f>
        <v>0</v>
      </c>
      <c r="BI73" s="281">
        <f t="shared" ref="BI73" si="924">IF($L73&gt;0,$L73*BH73,0)</f>
        <v>0</v>
      </c>
      <c r="BJ73" s="281">
        <f t="shared" ref="BJ73" si="925">IF($L73&gt;0,AT73,0)</f>
        <v>0</v>
      </c>
      <c r="BK73" s="287">
        <f t="shared" ref="BK73" si="926">IF($L73&gt;0,$L73*BJ73,0)</f>
        <v>0</v>
      </c>
      <c r="BL73" s="306">
        <f>IF(F73=vstupy!F$6,"1",0)</f>
        <v>0</v>
      </c>
      <c r="BM73" s="282">
        <f t="shared" ref="BM73" si="927">IF($BL73="1",AF73,0)</f>
        <v>0</v>
      </c>
      <c r="BN73" s="281">
        <f t="shared" ref="BN73" si="928">IF($BL73="1",AG73,0)</f>
        <v>0</v>
      </c>
      <c r="BO73" s="281">
        <f t="shared" ref="BO73" si="929">IF($BL73="1",AH73,0)</f>
        <v>0</v>
      </c>
      <c r="BP73" s="281">
        <f t="shared" ref="BP73" si="930">IF($BL73="1",AI73,0)</f>
        <v>0</v>
      </c>
      <c r="BQ73" s="281">
        <f t="shared" ref="BQ73" si="931">IF($BL73="1",AJ73,0)</f>
        <v>0</v>
      </c>
      <c r="BR73" s="281">
        <f t="shared" ref="BR73" si="932">IF($BL73="1",AK73,0)</f>
        <v>0</v>
      </c>
      <c r="BS73" s="281">
        <f t="shared" ref="BS73" si="933">IF($BL73="1",AL73,0)</f>
        <v>0</v>
      </c>
      <c r="BT73" s="287">
        <f t="shared" ref="BT73" si="934">IF($BL73="1",AM73,0)</f>
        <v>0</v>
      </c>
      <c r="BU73" s="282">
        <f t="shared" ref="BU73" si="935">IF($BL73="1",AN73,0)</f>
        <v>0</v>
      </c>
      <c r="BV73" s="271">
        <f t="shared" ref="BV73" si="936">IF($BL73="1",AO73,0)</f>
        <v>0</v>
      </c>
      <c r="BW73" s="271">
        <f t="shared" ref="BW73" si="937">IF($BL73="1",AP73,0)</f>
        <v>0</v>
      </c>
      <c r="BX73" s="271">
        <f t="shared" ref="BX73" si="938">IF($BL73="1",AQ73,0)</f>
        <v>0</v>
      </c>
      <c r="BY73" s="271">
        <f t="shared" ref="BY73" si="939">IF($BL73="1",AR73,0)</f>
        <v>0</v>
      </c>
      <c r="BZ73" s="271">
        <f t="shared" ref="BZ73" si="940">IF($BL73="1",AS73,0)</f>
        <v>0</v>
      </c>
      <c r="CA73" s="271">
        <f t="shared" ref="CA73" si="941">IF($BL73="1",AT73,0)</f>
        <v>0</v>
      </c>
      <c r="CB73" s="272">
        <f t="shared" ref="CB73" si="942">IF($BL73="1",AU73,0)</f>
        <v>0</v>
      </c>
      <c r="CC73" s="282">
        <f>IFERROR(IF($X73="N/A",Z73+AB73+AD73,X73+Z73+AB73+AD73),0)</f>
        <v>0</v>
      </c>
      <c r="CD73" s="287">
        <f>Y73+AA73+AC73+AE73</f>
        <v>0</v>
      </c>
    </row>
    <row r="74" spans="2:82" ht="12.6" customHeight="1" x14ac:dyDescent="0.2">
      <c r="B74" s="346"/>
      <c r="C74" s="329"/>
      <c r="D74" s="329"/>
      <c r="E74" s="329"/>
      <c r="F74" s="314"/>
      <c r="G74" s="327"/>
      <c r="H74" s="314"/>
      <c r="I74" s="314"/>
      <c r="J74" s="316"/>
      <c r="K74" s="314"/>
      <c r="L74" s="316"/>
      <c r="M74" s="314"/>
      <c r="N74" s="314"/>
      <c r="O74" s="314"/>
      <c r="P74" s="317"/>
      <c r="Q74" s="315"/>
      <c r="R74" s="313"/>
      <c r="S74" s="314"/>
      <c r="T74" s="153" t="s">
        <v>51</v>
      </c>
      <c r="U74" s="218">
        <f>IFERROR(VLOOKUP(T74,vstupy!$B$2:$C$12,2,FALSE),0)</f>
        <v>0</v>
      </c>
      <c r="V74" s="315"/>
      <c r="W74" s="335"/>
      <c r="X74" s="332"/>
      <c r="Y74" s="310"/>
      <c r="Z74" s="310"/>
      <c r="AA74" s="310"/>
      <c r="AB74" s="310"/>
      <c r="AC74" s="310"/>
      <c r="AD74" s="310"/>
      <c r="AE74" s="345"/>
      <c r="AF74" s="282"/>
      <c r="AG74" s="281"/>
      <c r="AH74" s="281"/>
      <c r="AI74" s="281"/>
      <c r="AJ74" s="281"/>
      <c r="AK74" s="281"/>
      <c r="AL74" s="281"/>
      <c r="AM74" s="287"/>
      <c r="AN74" s="271"/>
      <c r="AO74" s="271"/>
      <c r="AP74" s="271"/>
      <c r="AQ74" s="271"/>
      <c r="AR74" s="271"/>
      <c r="AS74" s="271"/>
      <c r="AT74" s="271"/>
      <c r="AU74" s="297"/>
      <c r="AV74" s="282"/>
      <c r="AW74" s="281"/>
      <c r="AX74" s="281"/>
      <c r="AY74" s="281"/>
      <c r="AZ74" s="281"/>
      <c r="BA74" s="281"/>
      <c r="BB74" s="281"/>
      <c r="BC74" s="287"/>
      <c r="BD74" s="282"/>
      <c r="BE74" s="281"/>
      <c r="BF74" s="281"/>
      <c r="BG74" s="281"/>
      <c r="BH74" s="281"/>
      <c r="BI74" s="281"/>
      <c r="BJ74" s="281"/>
      <c r="BK74" s="287"/>
      <c r="BL74" s="306"/>
      <c r="BM74" s="282"/>
      <c r="BN74" s="281"/>
      <c r="BO74" s="281"/>
      <c r="BP74" s="281"/>
      <c r="BQ74" s="281"/>
      <c r="BR74" s="281"/>
      <c r="BS74" s="281"/>
      <c r="BT74" s="287"/>
      <c r="BU74" s="282"/>
      <c r="BV74" s="271"/>
      <c r="BW74" s="271"/>
      <c r="BX74" s="271"/>
      <c r="BY74" s="271"/>
      <c r="BZ74" s="271"/>
      <c r="CA74" s="271"/>
      <c r="CB74" s="272"/>
      <c r="CC74" s="282"/>
      <c r="CD74" s="287"/>
    </row>
    <row r="75" spans="2:82" ht="12.6" customHeight="1" x14ac:dyDescent="0.2">
      <c r="B75" s="346"/>
      <c r="C75" s="329"/>
      <c r="D75" s="329"/>
      <c r="E75" s="329"/>
      <c r="F75" s="314"/>
      <c r="G75" s="327"/>
      <c r="H75" s="314"/>
      <c r="I75" s="314"/>
      <c r="J75" s="316"/>
      <c r="K75" s="314"/>
      <c r="L75" s="316"/>
      <c r="M75" s="314"/>
      <c r="N75" s="314"/>
      <c r="O75" s="314"/>
      <c r="P75" s="317"/>
      <c r="Q75" s="315"/>
      <c r="R75" s="313"/>
      <c r="S75" s="314"/>
      <c r="T75" s="153" t="s">
        <v>51</v>
      </c>
      <c r="U75" s="218">
        <f>IFERROR(VLOOKUP(T75,vstupy!$B$2:$C$12,2,FALSE),0)</f>
        <v>0</v>
      </c>
      <c r="V75" s="315"/>
      <c r="W75" s="335"/>
      <c r="X75" s="333"/>
      <c r="Y75" s="310"/>
      <c r="Z75" s="310"/>
      <c r="AA75" s="310"/>
      <c r="AB75" s="310"/>
      <c r="AC75" s="310"/>
      <c r="AD75" s="310"/>
      <c r="AE75" s="345"/>
      <c r="AF75" s="282"/>
      <c r="AG75" s="281"/>
      <c r="AH75" s="281"/>
      <c r="AI75" s="281"/>
      <c r="AJ75" s="281"/>
      <c r="AK75" s="281"/>
      <c r="AL75" s="281"/>
      <c r="AM75" s="287"/>
      <c r="AN75" s="271"/>
      <c r="AO75" s="271"/>
      <c r="AP75" s="271"/>
      <c r="AQ75" s="271"/>
      <c r="AR75" s="271"/>
      <c r="AS75" s="271"/>
      <c r="AT75" s="271"/>
      <c r="AU75" s="297"/>
      <c r="AV75" s="282"/>
      <c r="AW75" s="281"/>
      <c r="AX75" s="281"/>
      <c r="AY75" s="281"/>
      <c r="AZ75" s="281"/>
      <c r="BA75" s="281"/>
      <c r="BB75" s="281"/>
      <c r="BC75" s="287"/>
      <c r="BD75" s="282"/>
      <c r="BE75" s="281"/>
      <c r="BF75" s="281"/>
      <c r="BG75" s="281"/>
      <c r="BH75" s="281"/>
      <c r="BI75" s="281"/>
      <c r="BJ75" s="281"/>
      <c r="BK75" s="287"/>
      <c r="BL75" s="306"/>
      <c r="BM75" s="282"/>
      <c r="BN75" s="281"/>
      <c r="BO75" s="281"/>
      <c r="BP75" s="281"/>
      <c r="BQ75" s="281"/>
      <c r="BR75" s="281"/>
      <c r="BS75" s="281"/>
      <c r="BT75" s="287"/>
      <c r="BU75" s="282"/>
      <c r="BV75" s="271"/>
      <c r="BW75" s="271"/>
      <c r="BX75" s="271"/>
      <c r="BY75" s="271"/>
      <c r="BZ75" s="271"/>
      <c r="CA75" s="271"/>
      <c r="CB75" s="272"/>
      <c r="CC75" s="282"/>
      <c r="CD75" s="287"/>
    </row>
    <row r="76" spans="2:82" ht="12.6" customHeight="1" x14ac:dyDescent="0.2">
      <c r="B76" s="346">
        <v>23</v>
      </c>
      <c r="C76" s="329"/>
      <c r="D76" s="329"/>
      <c r="E76" s="329"/>
      <c r="F76" s="314" t="s">
        <v>177</v>
      </c>
      <c r="G76" s="327"/>
      <c r="H76" s="314"/>
      <c r="I76" s="314"/>
      <c r="J76" s="316">
        <f t="shared" ref="J76" si="943">IF(I76="N",0,I76)</f>
        <v>0</v>
      </c>
      <c r="K76" s="314"/>
      <c r="L76" s="316">
        <f t="shared" si="591"/>
        <v>0</v>
      </c>
      <c r="M76" s="314" t="s">
        <v>177</v>
      </c>
      <c r="N76" s="314"/>
      <c r="O76" s="314"/>
      <c r="P76" s="317"/>
      <c r="Q76" s="315" t="s">
        <v>50</v>
      </c>
      <c r="R76" s="313">
        <f>VLOOKUP(Q76,vstupy!$B$17:$C$27,2,FALSE)</f>
        <v>0</v>
      </c>
      <c r="S76" s="314"/>
      <c r="T76" s="153" t="s">
        <v>51</v>
      </c>
      <c r="U76" s="218">
        <f>IFERROR(VLOOKUP(T76,vstupy!$B$2:$C$12,2,FALSE),0)</f>
        <v>0</v>
      </c>
      <c r="V76" s="315" t="s">
        <v>50</v>
      </c>
      <c r="W76" s="334">
        <f>VLOOKUP(V76,vstupy!$B$17:$C$27,2,FALSE)</f>
        <v>0</v>
      </c>
      <c r="X76" s="332" t="str">
        <f t="shared" ref="X76" si="944">IFERROR(IF(J76=0,"N",N76/I76),0)</f>
        <v>N</v>
      </c>
      <c r="Y76" s="309">
        <f t="shared" ref="Y76" si="945">N76</f>
        <v>0</v>
      </c>
      <c r="Z76" s="309" t="str">
        <f t="shared" ref="Z76" si="946">IFERROR(IF(J76=0,"N",O76/I76),0)</f>
        <v>N</v>
      </c>
      <c r="AA76" s="309">
        <f t="shared" ref="AA76:AA112" si="947">O76</f>
        <v>0</v>
      </c>
      <c r="AB76" s="309">
        <f t="shared" ref="AB76" si="948">P76*R76</f>
        <v>0</v>
      </c>
      <c r="AC76" s="309">
        <f t="shared" si="59"/>
        <v>0</v>
      </c>
      <c r="AD76" s="343">
        <f t="shared" ref="AD76" si="949">IF(S76&gt;0,IF(W76&gt;0,($G$7/160)*(S76/60)*W76,0),IF(W76&gt;0,($G$7/160)*((U76+U77+U78)/60)*W76,0))</f>
        <v>0</v>
      </c>
      <c r="AE76" s="344">
        <f t="shared" si="15"/>
        <v>0</v>
      </c>
      <c r="AF76" s="282">
        <f>IF($M76="In (zvyšuje náklady)",X76,0)</f>
        <v>0</v>
      </c>
      <c r="AG76" s="281">
        <f t="shared" ref="AG76:AL76" si="950">IF($M76="In (zvyšuje náklady)",Y76,0)</f>
        <v>0</v>
      </c>
      <c r="AH76" s="281">
        <f t="shared" si="950"/>
        <v>0</v>
      </c>
      <c r="AI76" s="281">
        <f t="shared" si="950"/>
        <v>0</v>
      </c>
      <c r="AJ76" s="281">
        <f t="shared" si="950"/>
        <v>0</v>
      </c>
      <c r="AK76" s="281">
        <f t="shared" si="950"/>
        <v>0</v>
      </c>
      <c r="AL76" s="281">
        <f t="shared" si="950"/>
        <v>0</v>
      </c>
      <c r="AM76" s="287">
        <f>IF($M76="In (zvyšuje náklady)",AE76,0)</f>
        <v>0</v>
      </c>
      <c r="AN76" s="298" t="str">
        <f t="shared" ref="AN76" si="951">IF($M76="In (zvyšuje náklady)",0,X76)</f>
        <v>N</v>
      </c>
      <c r="AO76" s="298">
        <f t="shared" ref="AO76" si="952">IF($M76="In (zvyšuje náklady)",0,Y76)</f>
        <v>0</v>
      </c>
      <c r="AP76" s="298" t="str">
        <f t="shared" ref="AP76" si="953">IF($M76="In (zvyšuje náklady)",0,Z76)</f>
        <v>N</v>
      </c>
      <c r="AQ76" s="298">
        <f t="shared" ref="AQ76" si="954">IF($M76="In (zvyšuje náklady)",0,AA76)</f>
        <v>0</v>
      </c>
      <c r="AR76" s="298">
        <f t="shared" ref="AR76" si="955">IF($M76="In (zvyšuje náklady)",0,AB76)</f>
        <v>0</v>
      </c>
      <c r="AS76" s="298">
        <f t="shared" ref="AS76" si="956">IF($M76="In (zvyšuje náklady)",0,AC76)</f>
        <v>0</v>
      </c>
      <c r="AT76" s="298">
        <f t="shared" ref="AT76" si="957">IF($M76="In (zvyšuje náklady)",0,AD76)</f>
        <v>0</v>
      </c>
      <c r="AU76" s="296">
        <f t="shared" ref="AU76" si="958">IF($M76="In (zvyšuje náklady)",0,AE76)</f>
        <v>0</v>
      </c>
      <c r="AV76" s="282">
        <f t="shared" ref="AV76:BB76" si="959">IF($L76&gt;0,AF76,0)</f>
        <v>0</v>
      </c>
      <c r="AW76" s="281">
        <f t="shared" ref="AW76:AY76" si="960">IF($L76&gt;0,$L76*AV76,0)</f>
        <v>0</v>
      </c>
      <c r="AX76" s="281">
        <f t="shared" si="959"/>
        <v>0</v>
      </c>
      <c r="AY76" s="281">
        <f t="shared" si="960"/>
        <v>0</v>
      </c>
      <c r="AZ76" s="281">
        <f t="shared" si="959"/>
        <v>0</v>
      </c>
      <c r="BA76" s="281">
        <f t="shared" ref="BA76" si="961">IF($L76&gt;0,$L76*AZ76,0)</f>
        <v>0</v>
      </c>
      <c r="BB76" s="281">
        <f t="shared" si="959"/>
        <v>0</v>
      </c>
      <c r="BC76" s="287">
        <f t="shared" ref="BC76" si="962">IF($L76&gt;0,$L76*BB76,0)</f>
        <v>0</v>
      </c>
      <c r="BD76" s="282">
        <f t="shared" ref="BD76" si="963">IF($L76&gt;0,AN76,0)</f>
        <v>0</v>
      </c>
      <c r="BE76" s="281">
        <f t="shared" ref="BE76" si="964">IF($L76&gt;0,$L76*BD76,0)</f>
        <v>0</v>
      </c>
      <c r="BF76" s="281">
        <f t="shared" ref="BF76" si="965">IF($L76&gt;0,AP76,0)</f>
        <v>0</v>
      </c>
      <c r="BG76" s="281">
        <f t="shared" ref="BG76" si="966">IF($L76&gt;0,$L76*BF76,0)</f>
        <v>0</v>
      </c>
      <c r="BH76" s="281">
        <f t="shared" ref="BH76" si="967">IF($L76&gt;0,AR76,0)</f>
        <v>0</v>
      </c>
      <c r="BI76" s="281">
        <f t="shared" ref="BI76" si="968">IF($L76&gt;0,$L76*BH76,0)</f>
        <v>0</v>
      </c>
      <c r="BJ76" s="281">
        <f t="shared" ref="BJ76" si="969">IF($L76&gt;0,AT76,0)</f>
        <v>0</v>
      </c>
      <c r="BK76" s="287">
        <f t="shared" ref="BK76" si="970">IF($L76&gt;0,$L76*BJ76,0)</f>
        <v>0</v>
      </c>
      <c r="BL76" s="306">
        <f>IF(F76=vstupy!F$6,"1",0)</f>
        <v>0</v>
      </c>
      <c r="BM76" s="282">
        <f t="shared" ref="BM76" si="971">IF($BL76="1",AF76,0)</f>
        <v>0</v>
      </c>
      <c r="BN76" s="281">
        <f t="shared" ref="BN76" si="972">IF($BL76="1",AG76,0)</f>
        <v>0</v>
      </c>
      <c r="BO76" s="281">
        <f t="shared" ref="BO76" si="973">IF($BL76="1",AH76,0)</f>
        <v>0</v>
      </c>
      <c r="BP76" s="281">
        <f t="shared" ref="BP76" si="974">IF($BL76="1",AI76,0)</f>
        <v>0</v>
      </c>
      <c r="BQ76" s="281">
        <f t="shared" ref="BQ76" si="975">IF($BL76="1",AJ76,0)</f>
        <v>0</v>
      </c>
      <c r="BR76" s="281">
        <f t="shared" ref="BR76" si="976">IF($BL76="1",AK76,0)</f>
        <v>0</v>
      </c>
      <c r="BS76" s="281">
        <f t="shared" ref="BS76" si="977">IF($BL76="1",AL76,0)</f>
        <v>0</v>
      </c>
      <c r="BT76" s="287">
        <f t="shared" ref="BT76" si="978">IF($BL76="1",AM76,0)</f>
        <v>0</v>
      </c>
      <c r="BU76" s="282">
        <f t="shared" ref="BU76" si="979">IF($BL76="1",AN76,0)</f>
        <v>0</v>
      </c>
      <c r="BV76" s="271">
        <f t="shared" ref="BV76" si="980">IF($BL76="1",AO76,0)</f>
        <v>0</v>
      </c>
      <c r="BW76" s="271">
        <f t="shared" ref="BW76" si="981">IF($BL76="1",AP76,0)</f>
        <v>0</v>
      </c>
      <c r="BX76" s="271">
        <f t="shared" ref="BX76" si="982">IF($BL76="1",AQ76,0)</f>
        <v>0</v>
      </c>
      <c r="BY76" s="271">
        <f t="shared" ref="BY76" si="983">IF($BL76="1",AR76,0)</f>
        <v>0</v>
      </c>
      <c r="BZ76" s="271">
        <f t="shared" ref="BZ76" si="984">IF($BL76="1",AS76,0)</f>
        <v>0</v>
      </c>
      <c r="CA76" s="271">
        <f t="shared" ref="CA76" si="985">IF($BL76="1",AT76,0)</f>
        <v>0</v>
      </c>
      <c r="CB76" s="272">
        <f t="shared" ref="CB76" si="986">IF($BL76="1",AU76,0)</f>
        <v>0</v>
      </c>
      <c r="CC76" s="282">
        <f>IFERROR(IF($X76="N/A",Z76+AB76+AD76,X76+Z76+AB76+AD76),0)</f>
        <v>0</v>
      </c>
      <c r="CD76" s="287">
        <f>Y76+AA76+AC76+AE76</f>
        <v>0</v>
      </c>
    </row>
    <row r="77" spans="2:82" ht="12.6" customHeight="1" x14ac:dyDescent="0.2">
      <c r="B77" s="346"/>
      <c r="C77" s="329"/>
      <c r="D77" s="329"/>
      <c r="E77" s="329"/>
      <c r="F77" s="314"/>
      <c r="G77" s="327"/>
      <c r="H77" s="314"/>
      <c r="I77" s="314"/>
      <c r="J77" s="316"/>
      <c r="K77" s="314"/>
      <c r="L77" s="316"/>
      <c r="M77" s="314"/>
      <c r="N77" s="314"/>
      <c r="O77" s="314"/>
      <c r="P77" s="317"/>
      <c r="Q77" s="315"/>
      <c r="R77" s="313"/>
      <c r="S77" s="314"/>
      <c r="T77" s="153" t="s">
        <v>51</v>
      </c>
      <c r="U77" s="218">
        <f>IFERROR(VLOOKUP(T77,vstupy!$B$2:$C$12,2,FALSE),0)</f>
        <v>0</v>
      </c>
      <c r="V77" s="315"/>
      <c r="W77" s="335"/>
      <c r="X77" s="332"/>
      <c r="Y77" s="310"/>
      <c r="Z77" s="310"/>
      <c r="AA77" s="310"/>
      <c r="AB77" s="310"/>
      <c r="AC77" s="310"/>
      <c r="AD77" s="310"/>
      <c r="AE77" s="345"/>
      <c r="AF77" s="282"/>
      <c r="AG77" s="281"/>
      <c r="AH77" s="281"/>
      <c r="AI77" s="281"/>
      <c r="AJ77" s="281"/>
      <c r="AK77" s="281"/>
      <c r="AL77" s="281"/>
      <c r="AM77" s="287"/>
      <c r="AN77" s="271"/>
      <c r="AO77" s="271"/>
      <c r="AP77" s="271"/>
      <c r="AQ77" s="271"/>
      <c r="AR77" s="271"/>
      <c r="AS77" s="271"/>
      <c r="AT77" s="271"/>
      <c r="AU77" s="297"/>
      <c r="AV77" s="282"/>
      <c r="AW77" s="281"/>
      <c r="AX77" s="281"/>
      <c r="AY77" s="281"/>
      <c r="AZ77" s="281"/>
      <c r="BA77" s="281"/>
      <c r="BB77" s="281"/>
      <c r="BC77" s="287"/>
      <c r="BD77" s="282"/>
      <c r="BE77" s="281"/>
      <c r="BF77" s="281"/>
      <c r="BG77" s="281"/>
      <c r="BH77" s="281"/>
      <c r="BI77" s="281"/>
      <c r="BJ77" s="281"/>
      <c r="BK77" s="287"/>
      <c r="BL77" s="306"/>
      <c r="BM77" s="282"/>
      <c r="BN77" s="281"/>
      <c r="BO77" s="281"/>
      <c r="BP77" s="281"/>
      <c r="BQ77" s="281"/>
      <c r="BR77" s="281"/>
      <c r="BS77" s="281"/>
      <c r="BT77" s="287"/>
      <c r="BU77" s="282"/>
      <c r="BV77" s="271"/>
      <c r="BW77" s="271"/>
      <c r="BX77" s="271"/>
      <c r="BY77" s="271"/>
      <c r="BZ77" s="271"/>
      <c r="CA77" s="271"/>
      <c r="CB77" s="272"/>
      <c r="CC77" s="282"/>
      <c r="CD77" s="287"/>
    </row>
    <row r="78" spans="2:82" ht="12.6" customHeight="1" x14ac:dyDescent="0.2">
      <c r="B78" s="346"/>
      <c r="C78" s="329"/>
      <c r="D78" s="329"/>
      <c r="E78" s="329"/>
      <c r="F78" s="314"/>
      <c r="G78" s="327"/>
      <c r="H78" s="314"/>
      <c r="I78" s="314"/>
      <c r="J78" s="316"/>
      <c r="K78" s="314"/>
      <c r="L78" s="316"/>
      <c r="M78" s="314"/>
      <c r="N78" s="314"/>
      <c r="O78" s="314"/>
      <c r="P78" s="317"/>
      <c r="Q78" s="315"/>
      <c r="R78" s="313"/>
      <c r="S78" s="314"/>
      <c r="T78" s="153" t="s">
        <v>51</v>
      </c>
      <c r="U78" s="218">
        <f>IFERROR(VLOOKUP(T78,vstupy!$B$2:$C$12,2,FALSE),0)</f>
        <v>0</v>
      </c>
      <c r="V78" s="315"/>
      <c r="W78" s="335"/>
      <c r="X78" s="333"/>
      <c r="Y78" s="310"/>
      <c r="Z78" s="310"/>
      <c r="AA78" s="310"/>
      <c r="AB78" s="310"/>
      <c r="AC78" s="310"/>
      <c r="AD78" s="310"/>
      <c r="AE78" s="345"/>
      <c r="AF78" s="282"/>
      <c r="AG78" s="281"/>
      <c r="AH78" s="281"/>
      <c r="AI78" s="281"/>
      <c r="AJ78" s="281"/>
      <c r="AK78" s="281"/>
      <c r="AL78" s="281"/>
      <c r="AM78" s="287"/>
      <c r="AN78" s="271"/>
      <c r="AO78" s="271"/>
      <c r="AP78" s="271"/>
      <c r="AQ78" s="271"/>
      <c r="AR78" s="271"/>
      <c r="AS78" s="271"/>
      <c r="AT78" s="271"/>
      <c r="AU78" s="297"/>
      <c r="AV78" s="282"/>
      <c r="AW78" s="281"/>
      <c r="AX78" s="281"/>
      <c r="AY78" s="281"/>
      <c r="AZ78" s="281"/>
      <c r="BA78" s="281"/>
      <c r="BB78" s="281"/>
      <c r="BC78" s="287"/>
      <c r="BD78" s="282"/>
      <c r="BE78" s="281"/>
      <c r="BF78" s="281"/>
      <c r="BG78" s="281"/>
      <c r="BH78" s="281"/>
      <c r="BI78" s="281"/>
      <c r="BJ78" s="281"/>
      <c r="BK78" s="287"/>
      <c r="BL78" s="306"/>
      <c r="BM78" s="282"/>
      <c r="BN78" s="281"/>
      <c r="BO78" s="281"/>
      <c r="BP78" s="281"/>
      <c r="BQ78" s="281"/>
      <c r="BR78" s="281"/>
      <c r="BS78" s="281"/>
      <c r="BT78" s="287"/>
      <c r="BU78" s="282"/>
      <c r="BV78" s="271"/>
      <c r="BW78" s="271"/>
      <c r="BX78" s="271"/>
      <c r="BY78" s="271"/>
      <c r="BZ78" s="271"/>
      <c r="CA78" s="271"/>
      <c r="CB78" s="272"/>
      <c r="CC78" s="282"/>
      <c r="CD78" s="287"/>
    </row>
    <row r="79" spans="2:82" ht="12.6" customHeight="1" x14ac:dyDescent="0.2">
      <c r="B79" s="346">
        <v>24</v>
      </c>
      <c r="C79" s="329"/>
      <c r="D79" s="329"/>
      <c r="E79" s="329"/>
      <c r="F79" s="314" t="s">
        <v>177</v>
      </c>
      <c r="G79" s="327"/>
      <c r="H79" s="314"/>
      <c r="I79" s="314"/>
      <c r="J79" s="316">
        <f t="shared" ref="J79" si="987">IF(I79="N",0,I79)</f>
        <v>0</v>
      </c>
      <c r="K79" s="314"/>
      <c r="L79" s="316">
        <f t="shared" si="591"/>
        <v>0</v>
      </c>
      <c r="M79" s="314" t="s">
        <v>177</v>
      </c>
      <c r="N79" s="314"/>
      <c r="O79" s="314"/>
      <c r="P79" s="317"/>
      <c r="Q79" s="315" t="s">
        <v>50</v>
      </c>
      <c r="R79" s="313">
        <f>VLOOKUP(Q79,vstupy!$B$17:$C$27,2,FALSE)</f>
        <v>0</v>
      </c>
      <c r="S79" s="314"/>
      <c r="T79" s="153" t="s">
        <v>51</v>
      </c>
      <c r="U79" s="218">
        <f>IFERROR(VLOOKUP(T79,vstupy!$B$2:$C$12,2,FALSE),0)</f>
        <v>0</v>
      </c>
      <c r="V79" s="315" t="s">
        <v>50</v>
      </c>
      <c r="W79" s="334">
        <f>VLOOKUP(V79,vstupy!$B$17:$C$27,2,FALSE)</f>
        <v>0</v>
      </c>
      <c r="X79" s="332" t="str">
        <f t="shared" ref="X79" si="988">IFERROR(IF(J79=0,"N",N79/I79),0)</f>
        <v>N</v>
      </c>
      <c r="Y79" s="309">
        <f t="shared" ref="Y79" si="989">N79</f>
        <v>0</v>
      </c>
      <c r="Z79" s="309" t="str">
        <f t="shared" ref="Z79" si="990">IFERROR(IF(J79=0,"N",O79/I79),0)</f>
        <v>N</v>
      </c>
      <c r="AA79" s="309">
        <f t="shared" ref="AA79:AA115" si="991">O79</f>
        <v>0</v>
      </c>
      <c r="AB79" s="309">
        <f t="shared" ref="AB79" si="992">P79*R79</f>
        <v>0</v>
      </c>
      <c r="AC79" s="309">
        <f t="shared" si="59"/>
        <v>0</v>
      </c>
      <c r="AD79" s="343">
        <f t="shared" ref="AD79" si="993">IF(S79&gt;0,IF(W79&gt;0,($G$7/160)*(S79/60)*W79,0),IF(W79&gt;0,($G$7/160)*((U79+U80+U81)/60)*W79,0))</f>
        <v>0</v>
      </c>
      <c r="AE79" s="344">
        <f t="shared" ref="AE79:AE142" si="994">IFERROR(AD79*J79,0)</f>
        <v>0</v>
      </c>
      <c r="AF79" s="282">
        <f>IF($M79="In (zvyšuje náklady)",X79,0)</f>
        <v>0</v>
      </c>
      <c r="AG79" s="281">
        <f t="shared" ref="AG79:AM79" si="995">IF($M79="In (zvyšuje náklady)",Y79,0)</f>
        <v>0</v>
      </c>
      <c r="AH79" s="281">
        <f t="shared" si="995"/>
        <v>0</v>
      </c>
      <c r="AI79" s="281">
        <f t="shared" si="995"/>
        <v>0</v>
      </c>
      <c r="AJ79" s="281">
        <f t="shared" si="995"/>
        <v>0</v>
      </c>
      <c r="AK79" s="281">
        <f t="shared" si="995"/>
        <v>0</v>
      </c>
      <c r="AL79" s="281">
        <f t="shared" si="995"/>
        <v>0</v>
      </c>
      <c r="AM79" s="287">
        <f t="shared" si="995"/>
        <v>0</v>
      </c>
      <c r="AN79" s="298" t="str">
        <f t="shared" ref="AN79" si="996">IF($M79="In (zvyšuje náklady)",0,X79)</f>
        <v>N</v>
      </c>
      <c r="AO79" s="298">
        <f t="shared" ref="AO79" si="997">IF($M79="In (zvyšuje náklady)",0,Y79)</f>
        <v>0</v>
      </c>
      <c r="AP79" s="298" t="str">
        <f t="shared" ref="AP79" si="998">IF($M79="In (zvyšuje náklady)",0,Z79)</f>
        <v>N</v>
      </c>
      <c r="AQ79" s="298">
        <f t="shared" ref="AQ79" si="999">IF($M79="In (zvyšuje náklady)",0,AA79)</f>
        <v>0</v>
      </c>
      <c r="AR79" s="298">
        <f t="shared" ref="AR79" si="1000">IF($M79="In (zvyšuje náklady)",0,AB79)</f>
        <v>0</v>
      </c>
      <c r="AS79" s="298">
        <f t="shared" ref="AS79" si="1001">IF($M79="In (zvyšuje náklady)",0,AC79)</f>
        <v>0</v>
      </c>
      <c r="AT79" s="298">
        <f t="shared" ref="AT79" si="1002">IF($M79="In (zvyšuje náklady)",0,AD79)</f>
        <v>0</v>
      </c>
      <c r="AU79" s="296">
        <f t="shared" ref="AU79" si="1003">IF($M79="In (zvyšuje náklady)",0,AE79)</f>
        <v>0</v>
      </c>
      <c r="AV79" s="282">
        <f t="shared" ref="AV79:BB79" si="1004">IF($L79&gt;0,AF79,0)</f>
        <v>0</v>
      </c>
      <c r="AW79" s="281">
        <f t="shared" ref="AW79:AY79" si="1005">IF($L79&gt;0,$L79*AV79,0)</f>
        <v>0</v>
      </c>
      <c r="AX79" s="281">
        <f t="shared" si="1004"/>
        <v>0</v>
      </c>
      <c r="AY79" s="281">
        <f t="shared" si="1005"/>
        <v>0</v>
      </c>
      <c r="AZ79" s="281">
        <f t="shared" si="1004"/>
        <v>0</v>
      </c>
      <c r="BA79" s="281">
        <f t="shared" ref="BA79" si="1006">IF($L79&gt;0,$L79*AZ79,0)</f>
        <v>0</v>
      </c>
      <c r="BB79" s="281">
        <f t="shared" si="1004"/>
        <v>0</v>
      </c>
      <c r="BC79" s="287">
        <f t="shared" ref="BC79" si="1007">IF($L79&gt;0,$L79*BB79,0)</f>
        <v>0</v>
      </c>
      <c r="BD79" s="282">
        <f t="shared" ref="BD79" si="1008">IF($L79&gt;0,AN79,0)</f>
        <v>0</v>
      </c>
      <c r="BE79" s="281">
        <f t="shared" ref="BE79" si="1009">IF($L79&gt;0,$L79*BD79,0)</f>
        <v>0</v>
      </c>
      <c r="BF79" s="281">
        <f t="shared" ref="BF79" si="1010">IF($L79&gt;0,AP79,0)</f>
        <v>0</v>
      </c>
      <c r="BG79" s="281">
        <f t="shared" ref="BG79" si="1011">IF($L79&gt;0,$L79*BF79,0)</f>
        <v>0</v>
      </c>
      <c r="BH79" s="281">
        <f t="shared" ref="BH79" si="1012">IF($L79&gt;0,AR79,0)</f>
        <v>0</v>
      </c>
      <c r="BI79" s="281">
        <f t="shared" ref="BI79" si="1013">IF($L79&gt;0,$L79*BH79,0)</f>
        <v>0</v>
      </c>
      <c r="BJ79" s="281">
        <f t="shared" ref="BJ79" si="1014">IF($L79&gt;0,AT79,0)</f>
        <v>0</v>
      </c>
      <c r="BK79" s="287">
        <f t="shared" ref="BK79" si="1015">IF($L79&gt;0,$L79*BJ79,0)</f>
        <v>0</v>
      </c>
      <c r="BL79" s="306">
        <f>IF(F79=vstupy!F$6,"1",0)</f>
        <v>0</v>
      </c>
      <c r="BM79" s="282">
        <f t="shared" ref="BM79" si="1016">IF($BL79="1",AF79,0)</f>
        <v>0</v>
      </c>
      <c r="BN79" s="281">
        <f t="shared" ref="BN79" si="1017">IF($BL79="1",AG79,0)</f>
        <v>0</v>
      </c>
      <c r="BO79" s="281">
        <f t="shared" ref="BO79" si="1018">IF($BL79="1",AH79,0)</f>
        <v>0</v>
      </c>
      <c r="BP79" s="281">
        <f t="shared" ref="BP79" si="1019">IF($BL79="1",AI79,0)</f>
        <v>0</v>
      </c>
      <c r="BQ79" s="281">
        <f t="shared" ref="BQ79" si="1020">IF($BL79="1",AJ79,0)</f>
        <v>0</v>
      </c>
      <c r="BR79" s="281">
        <f t="shared" ref="BR79" si="1021">IF($BL79="1",AK79,0)</f>
        <v>0</v>
      </c>
      <c r="BS79" s="281">
        <f t="shared" ref="BS79" si="1022">IF($BL79="1",AL79,0)</f>
        <v>0</v>
      </c>
      <c r="BT79" s="287">
        <f t="shared" ref="BT79" si="1023">IF($BL79="1",AM79,0)</f>
        <v>0</v>
      </c>
      <c r="BU79" s="282">
        <f t="shared" ref="BU79" si="1024">IF($BL79="1",AN79,0)</f>
        <v>0</v>
      </c>
      <c r="BV79" s="271">
        <f t="shared" ref="BV79" si="1025">IF($BL79="1",AO79,0)</f>
        <v>0</v>
      </c>
      <c r="BW79" s="271">
        <f t="shared" ref="BW79" si="1026">IF($BL79="1",AP79,0)</f>
        <v>0</v>
      </c>
      <c r="BX79" s="271">
        <f t="shared" ref="BX79" si="1027">IF($BL79="1",AQ79,0)</f>
        <v>0</v>
      </c>
      <c r="BY79" s="271">
        <f t="shared" ref="BY79" si="1028">IF($BL79="1",AR79,0)</f>
        <v>0</v>
      </c>
      <c r="BZ79" s="271">
        <f t="shared" ref="BZ79" si="1029">IF($BL79="1",AS79,0)</f>
        <v>0</v>
      </c>
      <c r="CA79" s="271">
        <f t="shared" ref="CA79" si="1030">IF($BL79="1",AT79,0)</f>
        <v>0</v>
      </c>
      <c r="CB79" s="272">
        <f t="shared" ref="CB79" si="1031">IF($BL79="1",AU79,0)</f>
        <v>0</v>
      </c>
      <c r="CC79" s="282">
        <f>IFERROR(IF($X79="N/A",Z79+AB79+AD79,X79+Z79+AB79+AD79),0)</f>
        <v>0</v>
      </c>
      <c r="CD79" s="287">
        <f>Y79+AA79+AC79+AE79</f>
        <v>0</v>
      </c>
    </row>
    <row r="80" spans="2:82" ht="12.6" customHeight="1" x14ac:dyDescent="0.2">
      <c r="B80" s="346"/>
      <c r="C80" s="329"/>
      <c r="D80" s="329"/>
      <c r="E80" s="329"/>
      <c r="F80" s="314"/>
      <c r="G80" s="327"/>
      <c r="H80" s="314"/>
      <c r="I80" s="314"/>
      <c r="J80" s="316"/>
      <c r="K80" s="314"/>
      <c r="L80" s="316"/>
      <c r="M80" s="314"/>
      <c r="N80" s="314"/>
      <c r="O80" s="314"/>
      <c r="P80" s="317"/>
      <c r="Q80" s="315"/>
      <c r="R80" s="313"/>
      <c r="S80" s="314"/>
      <c r="T80" s="153" t="s">
        <v>51</v>
      </c>
      <c r="U80" s="218">
        <f>IFERROR(VLOOKUP(T80,vstupy!$B$2:$C$12,2,FALSE),0)</f>
        <v>0</v>
      </c>
      <c r="V80" s="315"/>
      <c r="W80" s="335"/>
      <c r="X80" s="332"/>
      <c r="Y80" s="310"/>
      <c r="Z80" s="310"/>
      <c r="AA80" s="310"/>
      <c r="AB80" s="310"/>
      <c r="AC80" s="310"/>
      <c r="AD80" s="310"/>
      <c r="AE80" s="345"/>
      <c r="AF80" s="282"/>
      <c r="AG80" s="281"/>
      <c r="AH80" s="281"/>
      <c r="AI80" s="281"/>
      <c r="AJ80" s="281"/>
      <c r="AK80" s="281"/>
      <c r="AL80" s="281"/>
      <c r="AM80" s="287"/>
      <c r="AN80" s="271"/>
      <c r="AO80" s="271"/>
      <c r="AP80" s="271"/>
      <c r="AQ80" s="271"/>
      <c r="AR80" s="271"/>
      <c r="AS80" s="271"/>
      <c r="AT80" s="271"/>
      <c r="AU80" s="297"/>
      <c r="AV80" s="282"/>
      <c r="AW80" s="281"/>
      <c r="AX80" s="281"/>
      <c r="AY80" s="281"/>
      <c r="AZ80" s="281"/>
      <c r="BA80" s="281"/>
      <c r="BB80" s="281"/>
      <c r="BC80" s="287"/>
      <c r="BD80" s="282"/>
      <c r="BE80" s="281"/>
      <c r="BF80" s="281"/>
      <c r="BG80" s="281"/>
      <c r="BH80" s="281"/>
      <c r="BI80" s="281"/>
      <c r="BJ80" s="281"/>
      <c r="BK80" s="287"/>
      <c r="BL80" s="306"/>
      <c r="BM80" s="282"/>
      <c r="BN80" s="281"/>
      <c r="BO80" s="281"/>
      <c r="BP80" s="281"/>
      <c r="BQ80" s="281"/>
      <c r="BR80" s="281"/>
      <c r="BS80" s="281"/>
      <c r="BT80" s="287"/>
      <c r="BU80" s="282"/>
      <c r="BV80" s="271"/>
      <c r="BW80" s="271"/>
      <c r="BX80" s="271"/>
      <c r="BY80" s="271"/>
      <c r="BZ80" s="271"/>
      <c r="CA80" s="271"/>
      <c r="CB80" s="272"/>
      <c r="CC80" s="282"/>
      <c r="CD80" s="287"/>
    </row>
    <row r="81" spans="2:82" ht="12.6" customHeight="1" x14ac:dyDescent="0.2">
      <c r="B81" s="346"/>
      <c r="C81" s="329"/>
      <c r="D81" s="329"/>
      <c r="E81" s="329"/>
      <c r="F81" s="314"/>
      <c r="G81" s="327"/>
      <c r="H81" s="314"/>
      <c r="I81" s="314"/>
      <c r="J81" s="316"/>
      <c r="K81" s="314"/>
      <c r="L81" s="316"/>
      <c r="M81" s="314"/>
      <c r="N81" s="314"/>
      <c r="O81" s="314"/>
      <c r="P81" s="317"/>
      <c r="Q81" s="315"/>
      <c r="R81" s="313"/>
      <c r="S81" s="314"/>
      <c r="T81" s="153" t="s">
        <v>51</v>
      </c>
      <c r="U81" s="218">
        <f>IFERROR(VLOOKUP(T81,vstupy!$B$2:$C$12,2,FALSE),0)</f>
        <v>0</v>
      </c>
      <c r="V81" s="315"/>
      <c r="W81" s="335"/>
      <c r="X81" s="333"/>
      <c r="Y81" s="310"/>
      <c r="Z81" s="310"/>
      <c r="AA81" s="310"/>
      <c r="AB81" s="310"/>
      <c r="AC81" s="310"/>
      <c r="AD81" s="310"/>
      <c r="AE81" s="345"/>
      <c r="AF81" s="282"/>
      <c r="AG81" s="281"/>
      <c r="AH81" s="281"/>
      <c r="AI81" s="281"/>
      <c r="AJ81" s="281"/>
      <c r="AK81" s="281"/>
      <c r="AL81" s="281"/>
      <c r="AM81" s="287"/>
      <c r="AN81" s="271"/>
      <c r="AO81" s="271"/>
      <c r="AP81" s="271"/>
      <c r="AQ81" s="271"/>
      <c r="AR81" s="271"/>
      <c r="AS81" s="271"/>
      <c r="AT81" s="271"/>
      <c r="AU81" s="297"/>
      <c r="AV81" s="282"/>
      <c r="AW81" s="281"/>
      <c r="AX81" s="281"/>
      <c r="AY81" s="281"/>
      <c r="AZ81" s="281"/>
      <c r="BA81" s="281"/>
      <c r="BB81" s="281"/>
      <c r="BC81" s="287"/>
      <c r="BD81" s="282"/>
      <c r="BE81" s="281"/>
      <c r="BF81" s="281"/>
      <c r="BG81" s="281"/>
      <c r="BH81" s="281"/>
      <c r="BI81" s="281"/>
      <c r="BJ81" s="281"/>
      <c r="BK81" s="287"/>
      <c r="BL81" s="306"/>
      <c r="BM81" s="282"/>
      <c r="BN81" s="281"/>
      <c r="BO81" s="281"/>
      <c r="BP81" s="281"/>
      <c r="BQ81" s="281"/>
      <c r="BR81" s="281"/>
      <c r="BS81" s="281"/>
      <c r="BT81" s="287"/>
      <c r="BU81" s="282"/>
      <c r="BV81" s="271"/>
      <c r="BW81" s="271"/>
      <c r="BX81" s="271"/>
      <c r="BY81" s="271"/>
      <c r="BZ81" s="271"/>
      <c r="CA81" s="271"/>
      <c r="CB81" s="272"/>
      <c r="CC81" s="282"/>
      <c r="CD81" s="287"/>
    </row>
    <row r="82" spans="2:82" ht="12.6" customHeight="1" x14ac:dyDescent="0.2">
      <c r="B82" s="346">
        <v>25</v>
      </c>
      <c r="C82" s="329"/>
      <c r="D82" s="329"/>
      <c r="E82" s="329"/>
      <c r="F82" s="314" t="s">
        <v>177</v>
      </c>
      <c r="G82" s="327"/>
      <c r="H82" s="314"/>
      <c r="I82" s="314"/>
      <c r="J82" s="316">
        <f t="shared" ref="J82" si="1032">IF(I82="N",0,I82)</f>
        <v>0</v>
      </c>
      <c r="K82" s="314"/>
      <c r="L82" s="316">
        <f t="shared" si="591"/>
        <v>0</v>
      </c>
      <c r="M82" s="314" t="s">
        <v>177</v>
      </c>
      <c r="N82" s="314"/>
      <c r="O82" s="314"/>
      <c r="P82" s="317"/>
      <c r="Q82" s="315" t="s">
        <v>50</v>
      </c>
      <c r="R82" s="313">
        <f>VLOOKUP(Q82,vstupy!$B$17:$C$27,2,FALSE)</f>
        <v>0</v>
      </c>
      <c r="S82" s="314"/>
      <c r="T82" s="153" t="s">
        <v>51</v>
      </c>
      <c r="U82" s="218">
        <f>IFERROR(VLOOKUP(T82,vstupy!$B$2:$C$12,2,FALSE),0)</f>
        <v>0</v>
      </c>
      <c r="V82" s="315" t="s">
        <v>50</v>
      </c>
      <c r="W82" s="334">
        <f>VLOOKUP(V82,vstupy!$B$17:$C$27,2,FALSE)</f>
        <v>0</v>
      </c>
      <c r="X82" s="332" t="str">
        <f t="shared" ref="X82" si="1033">IFERROR(IF(J82=0,"N",N82/I82),0)</f>
        <v>N</v>
      </c>
      <c r="Y82" s="309">
        <f t="shared" ref="Y82" si="1034">N82</f>
        <v>0</v>
      </c>
      <c r="Z82" s="309" t="str">
        <f t="shared" ref="Z82" si="1035">IFERROR(IF(J82=0,"N",O82/I82),0)</f>
        <v>N</v>
      </c>
      <c r="AA82" s="309">
        <f t="shared" ref="AA82" si="1036">O82</f>
        <v>0</v>
      </c>
      <c r="AB82" s="309">
        <f t="shared" ref="AB82" si="1037">P82*R82</f>
        <v>0</v>
      </c>
      <c r="AC82" s="309">
        <f t="shared" ref="AC82:AC145" si="1038">IFERROR(AB82*J82,0)</f>
        <v>0</v>
      </c>
      <c r="AD82" s="343">
        <f t="shared" ref="AD82" si="1039">IF(S82&gt;0,IF(W82&gt;0,($G$7/160)*(S82/60)*W82,0),IF(W82&gt;0,($G$7/160)*((U82+U83+U84)/60)*W82,0))</f>
        <v>0</v>
      </c>
      <c r="AE82" s="344">
        <f t="shared" si="994"/>
        <v>0</v>
      </c>
      <c r="AF82" s="282">
        <f>IF($M82="In (zvyšuje náklady)",X82,0)</f>
        <v>0</v>
      </c>
      <c r="AG82" s="281">
        <f t="shared" ref="AG82:AM82" si="1040">IF($M82="In (zvyšuje náklady)",Y82,0)</f>
        <v>0</v>
      </c>
      <c r="AH82" s="281">
        <f t="shared" si="1040"/>
        <v>0</v>
      </c>
      <c r="AI82" s="281">
        <f t="shared" si="1040"/>
        <v>0</v>
      </c>
      <c r="AJ82" s="281">
        <f t="shared" si="1040"/>
        <v>0</v>
      </c>
      <c r="AK82" s="281">
        <f t="shared" si="1040"/>
        <v>0</v>
      </c>
      <c r="AL82" s="281">
        <f t="shared" si="1040"/>
        <v>0</v>
      </c>
      <c r="AM82" s="287">
        <f t="shared" si="1040"/>
        <v>0</v>
      </c>
      <c r="AN82" s="298" t="str">
        <f t="shared" ref="AN82" si="1041">IF($M82="In (zvyšuje náklady)",0,X82)</f>
        <v>N</v>
      </c>
      <c r="AO82" s="298">
        <f t="shared" ref="AO82" si="1042">IF($M82="In (zvyšuje náklady)",0,Y82)</f>
        <v>0</v>
      </c>
      <c r="AP82" s="298" t="str">
        <f t="shared" ref="AP82" si="1043">IF($M82="In (zvyšuje náklady)",0,Z82)</f>
        <v>N</v>
      </c>
      <c r="AQ82" s="298">
        <f t="shared" ref="AQ82" si="1044">IF($M82="In (zvyšuje náklady)",0,AA82)</f>
        <v>0</v>
      </c>
      <c r="AR82" s="298">
        <f t="shared" ref="AR82" si="1045">IF($M82="In (zvyšuje náklady)",0,AB82)</f>
        <v>0</v>
      </c>
      <c r="AS82" s="298">
        <f t="shared" ref="AS82" si="1046">IF($M82="In (zvyšuje náklady)",0,AC82)</f>
        <v>0</v>
      </c>
      <c r="AT82" s="298">
        <f t="shared" ref="AT82" si="1047">IF($M82="In (zvyšuje náklady)",0,AD82)</f>
        <v>0</v>
      </c>
      <c r="AU82" s="296">
        <f t="shared" ref="AU82" si="1048">IF($M82="In (zvyšuje náklady)",0,AE82)</f>
        <v>0</v>
      </c>
      <c r="AV82" s="282">
        <f t="shared" ref="AV82:BB82" si="1049">IF($L82&gt;0,AF82,0)</f>
        <v>0</v>
      </c>
      <c r="AW82" s="281">
        <f t="shared" ref="AW82:AY82" si="1050">IF($L82&gt;0,$L82*AV82,0)</f>
        <v>0</v>
      </c>
      <c r="AX82" s="281">
        <f t="shared" si="1049"/>
        <v>0</v>
      </c>
      <c r="AY82" s="281">
        <f t="shared" si="1050"/>
        <v>0</v>
      </c>
      <c r="AZ82" s="281">
        <f t="shared" si="1049"/>
        <v>0</v>
      </c>
      <c r="BA82" s="281">
        <f t="shared" ref="BA82" si="1051">IF($L82&gt;0,$L82*AZ82,0)</f>
        <v>0</v>
      </c>
      <c r="BB82" s="281">
        <f t="shared" si="1049"/>
        <v>0</v>
      </c>
      <c r="BC82" s="287">
        <f t="shared" ref="BC82" si="1052">IF($L82&gt;0,$L82*BB82,0)</f>
        <v>0</v>
      </c>
      <c r="BD82" s="282">
        <f t="shared" ref="BD82" si="1053">IF($L82&gt;0,AN82,0)</f>
        <v>0</v>
      </c>
      <c r="BE82" s="281">
        <f t="shared" ref="BE82" si="1054">IF($L82&gt;0,$L82*BD82,0)</f>
        <v>0</v>
      </c>
      <c r="BF82" s="281">
        <f t="shared" ref="BF82" si="1055">IF($L82&gt;0,AP82,0)</f>
        <v>0</v>
      </c>
      <c r="BG82" s="281">
        <f t="shared" ref="BG82" si="1056">IF($L82&gt;0,$L82*BF82,0)</f>
        <v>0</v>
      </c>
      <c r="BH82" s="281">
        <f t="shared" ref="BH82" si="1057">IF($L82&gt;0,AR82,0)</f>
        <v>0</v>
      </c>
      <c r="BI82" s="281">
        <f t="shared" ref="BI82" si="1058">IF($L82&gt;0,$L82*BH82,0)</f>
        <v>0</v>
      </c>
      <c r="BJ82" s="281">
        <f t="shared" ref="BJ82" si="1059">IF($L82&gt;0,AT82,0)</f>
        <v>0</v>
      </c>
      <c r="BK82" s="287">
        <f t="shared" ref="BK82" si="1060">IF($L82&gt;0,$L82*BJ82,0)</f>
        <v>0</v>
      </c>
      <c r="BL82" s="306">
        <f>IF(F82=vstupy!F$6,"1",0)</f>
        <v>0</v>
      </c>
      <c r="BM82" s="282">
        <f t="shared" ref="BM82" si="1061">IF($BL82="1",AF82,0)</f>
        <v>0</v>
      </c>
      <c r="BN82" s="281">
        <f t="shared" ref="BN82" si="1062">IF($BL82="1",AG82,0)</f>
        <v>0</v>
      </c>
      <c r="BO82" s="281">
        <f t="shared" ref="BO82" si="1063">IF($BL82="1",AH82,0)</f>
        <v>0</v>
      </c>
      <c r="BP82" s="281">
        <f t="shared" ref="BP82" si="1064">IF($BL82="1",AI82,0)</f>
        <v>0</v>
      </c>
      <c r="BQ82" s="281">
        <f t="shared" ref="BQ82" si="1065">IF($BL82="1",AJ82,0)</f>
        <v>0</v>
      </c>
      <c r="BR82" s="281">
        <f t="shared" ref="BR82" si="1066">IF($BL82="1",AK82,0)</f>
        <v>0</v>
      </c>
      <c r="BS82" s="281">
        <f t="shared" ref="BS82" si="1067">IF($BL82="1",AL82,0)</f>
        <v>0</v>
      </c>
      <c r="BT82" s="287">
        <f t="shared" ref="BT82" si="1068">IF($BL82="1",AM82,0)</f>
        <v>0</v>
      </c>
      <c r="BU82" s="282">
        <f t="shared" ref="BU82" si="1069">IF($BL82="1",AN82,0)</f>
        <v>0</v>
      </c>
      <c r="BV82" s="271">
        <f t="shared" ref="BV82" si="1070">IF($BL82="1",AO82,0)</f>
        <v>0</v>
      </c>
      <c r="BW82" s="271">
        <f t="shared" ref="BW82" si="1071">IF($BL82="1",AP82,0)</f>
        <v>0</v>
      </c>
      <c r="BX82" s="271">
        <f t="shared" ref="BX82" si="1072">IF($BL82="1",AQ82,0)</f>
        <v>0</v>
      </c>
      <c r="BY82" s="271">
        <f t="shared" ref="BY82" si="1073">IF($BL82="1",AR82,0)</f>
        <v>0</v>
      </c>
      <c r="BZ82" s="271">
        <f t="shared" ref="BZ82" si="1074">IF($BL82="1",AS82,0)</f>
        <v>0</v>
      </c>
      <c r="CA82" s="271">
        <f t="shared" ref="CA82" si="1075">IF($BL82="1",AT82,0)</f>
        <v>0</v>
      </c>
      <c r="CB82" s="272">
        <f t="shared" ref="CB82" si="1076">IF($BL82="1",AU82,0)</f>
        <v>0</v>
      </c>
      <c r="CC82" s="282">
        <f>IFERROR(IF($X82="N/A",Z82+AB82+AD82,X82+Z82+AB82+AD82),0)</f>
        <v>0</v>
      </c>
      <c r="CD82" s="287">
        <f>Y82+AA82+AC82+AE82</f>
        <v>0</v>
      </c>
    </row>
    <row r="83" spans="2:82" ht="12.6" customHeight="1" x14ac:dyDescent="0.2">
      <c r="B83" s="346"/>
      <c r="C83" s="329"/>
      <c r="D83" s="329"/>
      <c r="E83" s="329"/>
      <c r="F83" s="314"/>
      <c r="G83" s="327"/>
      <c r="H83" s="314"/>
      <c r="I83" s="314"/>
      <c r="J83" s="316"/>
      <c r="K83" s="314"/>
      <c r="L83" s="316"/>
      <c r="M83" s="314"/>
      <c r="N83" s="314"/>
      <c r="O83" s="314"/>
      <c r="P83" s="317"/>
      <c r="Q83" s="315"/>
      <c r="R83" s="313"/>
      <c r="S83" s="314"/>
      <c r="T83" s="153" t="s">
        <v>51</v>
      </c>
      <c r="U83" s="218">
        <f>IFERROR(VLOOKUP(T83,vstupy!$B$2:$C$12,2,FALSE),0)</f>
        <v>0</v>
      </c>
      <c r="V83" s="315"/>
      <c r="W83" s="335"/>
      <c r="X83" s="332"/>
      <c r="Y83" s="310"/>
      <c r="Z83" s="310"/>
      <c r="AA83" s="310"/>
      <c r="AB83" s="310"/>
      <c r="AC83" s="310"/>
      <c r="AD83" s="310"/>
      <c r="AE83" s="345"/>
      <c r="AF83" s="282"/>
      <c r="AG83" s="281"/>
      <c r="AH83" s="281"/>
      <c r="AI83" s="281"/>
      <c r="AJ83" s="281"/>
      <c r="AK83" s="281"/>
      <c r="AL83" s="281"/>
      <c r="AM83" s="287"/>
      <c r="AN83" s="271"/>
      <c r="AO83" s="271"/>
      <c r="AP83" s="271"/>
      <c r="AQ83" s="271"/>
      <c r="AR83" s="271"/>
      <c r="AS83" s="271"/>
      <c r="AT83" s="271"/>
      <c r="AU83" s="297"/>
      <c r="AV83" s="282"/>
      <c r="AW83" s="281"/>
      <c r="AX83" s="281"/>
      <c r="AY83" s="281"/>
      <c r="AZ83" s="281"/>
      <c r="BA83" s="281"/>
      <c r="BB83" s="281"/>
      <c r="BC83" s="287"/>
      <c r="BD83" s="282"/>
      <c r="BE83" s="281"/>
      <c r="BF83" s="281"/>
      <c r="BG83" s="281"/>
      <c r="BH83" s="281"/>
      <c r="BI83" s="281"/>
      <c r="BJ83" s="281"/>
      <c r="BK83" s="287"/>
      <c r="BL83" s="306"/>
      <c r="BM83" s="282"/>
      <c r="BN83" s="281"/>
      <c r="BO83" s="281"/>
      <c r="BP83" s="281"/>
      <c r="BQ83" s="281"/>
      <c r="BR83" s="281"/>
      <c r="BS83" s="281"/>
      <c r="BT83" s="287"/>
      <c r="BU83" s="282"/>
      <c r="BV83" s="271"/>
      <c r="BW83" s="271"/>
      <c r="BX83" s="271"/>
      <c r="BY83" s="271"/>
      <c r="BZ83" s="271"/>
      <c r="CA83" s="271"/>
      <c r="CB83" s="272"/>
      <c r="CC83" s="282"/>
      <c r="CD83" s="287"/>
    </row>
    <row r="84" spans="2:82" ht="12.6" customHeight="1" x14ac:dyDescent="0.2">
      <c r="B84" s="346"/>
      <c r="C84" s="329"/>
      <c r="D84" s="329"/>
      <c r="E84" s="329"/>
      <c r="F84" s="314"/>
      <c r="G84" s="327"/>
      <c r="H84" s="314"/>
      <c r="I84" s="314"/>
      <c r="J84" s="316"/>
      <c r="K84" s="314"/>
      <c r="L84" s="316"/>
      <c r="M84" s="314"/>
      <c r="N84" s="314"/>
      <c r="O84" s="314"/>
      <c r="P84" s="317"/>
      <c r="Q84" s="315"/>
      <c r="R84" s="313"/>
      <c r="S84" s="314"/>
      <c r="T84" s="153" t="s">
        <v>51</v>
      </c>
      <c r="U84" s="218">
        <f>IFERROR(VLOOKUP(T84,vstupy!$B$2:$C$12,2,FALSE),0)</f>
        <v>0</v>
      </c>
      <c r="V84" s="315"/>
      <c r="W84" s="335"/>
      <c r="X84" s="333"/>
      <c r="Y84" s="310"/>
      <c r="Z84" s="310"/>
      <c r="AA84" s="310"/>
      <c r="AB84" s="310"/>
      <c r="AC84" s="310"/>
      <c r="AD84" s="310"/>
      <c r="AE84" s="345"/>
      <c r="AF84" s="282"/>
      <c r="AG84" s="281"/>
      <c r="AH84" s="281"/>
      <c r="AI84" s="281"/>
      <c r="AJ84" s="281"/>
      <c r="AK84" s="281"/>
      <c r="AL84" s="281"/>
      <c r="AM84" s="287"/>
      <c r="AN84" s="271"/>
      <c r="AO84" s="271"/>
      <c r="AP84" s="271"/>
      <c r="AQ84" s="271"/>
      <c r="AR84" s="271"/>
      <c r="AS84" s="271"/>
      <c r="AT84" s="271"/>
      <c r="AU84" s="297"/>
      <c r="AV84" s="282"/>
      <c r="AW84" s="281"/>
      <c r="AX84" s="281"/>
      <c r="AY84" s="281"/>
      <c r="AZ84" s="281"/>
      <c r="BA84" s="281"/>
      <c r="BB84" s="281"/>
      <c r="BC84" s="287"/>
      <c r="BD84" s="282"/>
      <c r="BE84" s="281"/>
      <c r="BF84" s="281"/>
      <c r="BG84" s="281"/>
      <c r="BH84" s="281"/>
      <c r="BI84" s="281"/>
      <c r="BJ84" s="281"/>
      <c r="BK84" s="287"/>
      <c r="BL84" s="306"/>
      <c r="BM84" s="282"/>
      <c r="BN84" s="281"/>
      <c r="BO84" s="281"/>
      <c r="BP84" s="281"/>
      <c r="BQ84" s="281"/>
      <c r="BR84" s="281"/>
      <c r="BS84" s="281"/>
      <c r="BT84" s="287"/>
      <c r="BU84" s="282"/>
      <c r="BV84" s="271"/>
      <c r="BW84" s="271"/>
      <c r="BX84" s="271"/>
      <c r="BY84" s="271"/>
      <c r="BZ84" s="271"/>
      <c r="CA84" s="271"/>
      <c r="CB84" s="272"/>
      <c r="CC84" s="282"/>
      <c r="CD84" s="287"/>
    </row>
    <row r="85" spans="2:82" ht="12.6" customHeight="1" x14ac:dyDescent="0.2">
      <c r="B85" s="346">
        <v>26</v>
      </c>
      <c r="C85" s="329"/>
      <c r="D85" s="329"/>
      <c r="E85" s="329"/>
      <c r="F85" s="314" t="s">
        <v>177</v>
      </c>
      <c r="G85" s="327"/>
      <c r="H85" s="314"/>
      <c r="I85" s="314"/>
      <c r="J85" s="316">
        <f t="shared" ref="J85" si="1077">IF(I85="N",0,I85)</f>
        <v>0</v>
      </c>
      <c r="K85" s="314"/>
      <c r="L85" s="316">
        <f t="shared" si="591"/>
        <v>0</v>
      </c>
      <c r="M85" s="314" t="s">
        <v>177</v>
      </c>
      <c r="N85" s="314"/>
      <c r="O85" s="314"/>
      <c r="P85" s="317"/>
      <c r="Q85" s="315" t="s">
        <v>50</v>
      </c>
      <c r="R85" s="313">
        <f>VLOOKUP(Q85,vstupy!$B$17:$C$27,2,FALSE)</f>
        <v>0</v>
      </c>
      <c r="S85" s="314"/>
      <c r="T85" s="153" t="s">
        <v>51</v>
      </c>
      <c r="U85" s="218">
        <f>IFERROR(VLOOKUP(T85,vstupy!$B$2:$C$12,2,FALSE),0)</f>
        <v>0</v>
      </c>
      <c r="V85" s="315" t="s">
        <v>50</v>
      </c>
      <c r="W85" s="334">
        <f>VLOOKUP(V85,vstupy!$B$17:$C$27,2,FALSE)</f>
        <v>0</v>
      </c>
      <c r="X85" s="332" t="str">
        <f t="shared" ref="X85" si="1078">IFERROR(IF(J85=0,"N",N85/I85),0)</f>
        <v>N</v>
      </c>
      <c r="Y85" s="309">
        <f t="shared" ref="Y85" si="1079">N85</f>
        <v>0</v>
      </c>
      <c r="Z85" s="309" t="str">
        <f t="shared" ref="Z85" si="1080">IFERROR(IF(J85=0,"N",O85/I85),0)</f>
        <v>N</v>
      </c>
      <c r="AA85" s="309">
        <f t="shared" si="550"/>
        <v>0</v>
      </c>
      <c r="AB85" s="309">
        <f t="shared" ref="AB85" si="1081">P85*R85</f>
        <v>0</v>
      </c>
      <c r="AC85" s="309">
        <f t="shared" si="1038"/>
        <v>0</v>
      </c>
      <c r="AD85" s="343">
        <f t="shared" ref="AD85" si="1082">IF(S85&gt;0,IF(W85&gt;0,($G$7/160)*(S85/60)*W85,0),IF(W85&gt;0,($G$7/160)*((U85+U86+U87)/60)*W85,0))</f>
        <v>0</v>
      </c>
      <c r="AE85" s="344">
        <f t="shared" si="994"/>
        <v>0</v>
      </c>
      <c r="AF85" s="282">
        <f>IF($M85="In (zvyšuje náklady)",X85,0)</f>
        <v>0</v>
      </c>
      <c r="AG85" s="281">
        <f t="shared" ref="AG85:AM85" si="1083">IF($M85="In (zvyšuje náklady)",Y85,0)</f>
        <v>0</v>
      </c>
      <c r="AH85" s="281">
        <f t="shared" si="1083"/>
        <v>0</v>
      </c>
      <c r="AI85" s="281">
        <f t="shared" si="1083"/>
        <v>0</v>
      </c>
      <c r="AJ85" s="281">
        <f t="shared" si="1083"/>
        <v>0</v>
      </c>
      <c r="AK85" s="281">
        <f t="shared" si="1083"/>
        <v>0</v>
      </c>
      <c r="AL85" s="281">
        <f t="shared" si="1083"/>
        <v>0</v>
      </c>
      <c r="AM85" s="287">
        <f t="shared" si="1083"/>
        <v>0</v>
      </c>
      <c r="AN85" s="298" t="str">
        <f t="shared" ref="AN85" si="1084">IF($M85="In (zvyšuje náklady)",0,X85)</f>
        <v>N</v>
      </c>
      <c r="AO85" s="298">
        <f t="shared" ref="AO85" si="1085">IF($M85="In (zvyšuje náklady)",0,Y85)</f>
        <v>0</v>
      </c>
      <c r="AP85" s="298" t="str">
        <f t="shared" ref="AP85" si="1086">IF($M85="In (zvyšuje náklady)",0,Z85)</f>
        <v>N</v>
      </c>
      <c r="AQ85" s="298">
        <f t="shared" ref="AQ85" si="1087">IF($M85="In (zvyšuje náklady)",0,AA85)</f>
        <v>0</v>
      </c>
      <c r="AR85" s="298">
        <f t="shared" ref="AR85" si="1088">IF($M85="In (zvyšuje náklady)",0,AB85)</f>
        <v>0</v>
      </c>
      <c r="AS85" s="298">
        <f t="shared" ref="AS85" si="1089">IF($M85="In (zvyšuje náklady)",0,AC85)</f>
        <v>0</v>
      </c>
      <c r="AT85" s="298">
        <f t="shared" ref="AT85" si="1090">IF($M85="In (zvyšuje náklady)",0,AD85)</f>
        <v>0</v>
      </c>
      <c r="AU85" s="296">
        <f t="shared" ref="AU85" si="1091">IF($M85="In (zvyšuje náklady)",0,AE85)</f>
        <v>0</v>
      </c>
      <c r="AV85" s="282">
        <f t="shared" ref="AV85:BB85" si="1092">IF($L85&gt;0,AF85,0)</f>
        <v>0</v>
      </c>
      <c r="AW85" s="281">
        <f t="shared" ref="AW85:AY85" si="1093">IF($L85&gt;0,$L85*AV85,0)</f>
        <v>0</v>
      </c>
      <c r="AX85" s="281">
        <f t="shared" si="1092"/>
        <v>0</v>
      </c>
      <c r="AY85" s="281">
        <f t="shared" si="1093"/>
        <v>0</v>
      </c>
      <c r="AZ85" s="281">
        <f t="shared" si="1092"/>
        <v>0</v>
      </c>
      <c r="BA85" s="281">
        <f t="shared" ref="BA85" si="1094">IF($L85&gt;0,$L85*AZ85,0)</f>
        <v>0</v>
      </c>
      <c r="BB85" s="281">
        <f t="shared" si="1092"/>
        <v>0</v>
      </c>
      <c r="BC85" s="287">
        <f t="shared" ref="BC85" si="1095">IF($L85&gt;0,$L85*BB85,0)</f>
        <v>0</v>
      </c>
      <c r="BD85" s="282">
        <f t="shared" ref="BD85" si="1096">IF($L85&gt;0,AN85,0)</f>
        <v>0</v>
      </c>
      <c r="BE85" s="281">
        <f t="shared" ref="BE85" si="1097">IF($L85&gt;0,$L85*BD85,0)</f>
        <v>0</v>
      </c>
      <c r="BF85" s="281">
        <f t="shared" ref="BF85" si="1098">IF($L85&gt;0,AP85,0)</f>
        <v>0</v>
      </c>
      <c r="BG85" s="281">
        <f t="shared" ref="BG85" si="1099">IF($L85&gt;0,$L85*BF85,0)</f>
        <v>0</v>
      </c>
      <c r="BH85" s="281">
        <f t="shared" ref="BH85" si="1100">IF($L85&gt;0,AR85,0)</f>
        <v>0</v>
      </c>
      <c r="BI85" s="281">
        <f t="shared" ref="BI85" si="1101">IF($L85&gt;0,$L85*BH85,0)</f>
        <v>0</v>
      </c>
      <c r="BJ85" s="281">
        <f t="shared" ref="BJ85" si="1102">IF($L85&gt;0,AT85,0)</f>
        <v>0</v>
      </c>
      <c r="BK85" s="287">
        <f t="shared" ref="BK85" si="1103">IF($L85&gt;0,$L85*BJ85,0)</f>
        <v>0</v>
      </c>
      <c r="BL85" s="306">
        <f>IF(F85=vstupy!F$6,"1",0)</f>
        <v>0</v>
      </c>
      <c r="BM85" s="282">
        <f t="shared" ref="BM85" si="1104">IF($BL85="1",AF85,0)</f>
        <v>0</v>
      </c>
      <c r="BN85" s="281">
        <f t="shared" ref="BN85" si="1105">IF($BL85="1",AG85,0)</f>
        <v>0</v>
      </c>
      <c r="BO85" s="281">
        <f t="shared" ref="BO85" si="1106">IF($BL85="1",AH85,0)</f>
        <v>0</v>
      </c>
      <c r="BP85" s="281">
        <f t="shared" ref="BP85" si="1107">IF($BL85="1",AI85,0)</f>
        <v>0</v>
      </c>
      <c r="BQ85" s="281">
        <f t="shared" ref="BQ85" si="1108">IF($BL85="1",AJ85,0)</f>
        <v>0</v>
      </c>
      <c r="BR85" s="281">
        <f t="shared" ref="BR85" si="1109">IF($BL85="1",AK85,0)</f>
        <v>0</v>
      </c>
      <c r="BS85" s="281">
        <f t="shared" ref="BS85" si="1110">IF($BL85="1",AL85,0)</f>
        <v>0</v>
      </c>
      <c r="BT85" s="287">
        <f t="shared" ref="BT85" si="1111">IF($BL85="1",AM85,0)</f>
        <v>0</v>
      </c>
      <c r="BU85" s="282">
        <f t="shared" ref="BU85" si="1112">IF($BL85="1",AN85,0)</f>
        <v>0</v>
      </c>
      <c r="BV85" s="271">
        <f t="shared" ref="BV85" si="1113">IF($BL85="1",AO85,0)</f>
        <v>0</v>
      </c>
      <c r="BW85" s="271">
        <f t="shared" ref="BW85" si="1114">IF($BL85="1",AP85,0)</f>
        <v>0</v>
      </c>
      <c r="BX85" s="271">
        <f t="shared" ref="BX85" si="1115">IF($BL85="1",AQ85,0)</f>
        <v>0</v>
      </c>
      <c r="BY85" s="271">
        <f t="shared" ref="BY85" si="1116">IF($BL85="1",AR85,0)</f>
        <v>0</v>
      </c>
      <c r="BZ85" s="271">
        <f t="shared" ref="BZ85" si="1117">IF($BL85="1",AS85,0)</f>
        <v>0</v>
      </c>
      <c r="CA85" s="271">
        <f t="shared" ref="CA85" si="1118">IF($BL85="1",AT85,0)</f>
        <v>0</v>
      </c>
      <c r="CB85" s="272">
        <f t="shared" ref="CB85" si="1119">IF($BL85="1",AU85,0)</f>
        <v>0</v>
      </c>
      <c r="CC85" s="282">
        <f>IFERROR(IF($X85="N/A",Z85+AB85+AD85,X85+Z85+AB85+AD85),0)</f>
        <v>0</v>
      </c>
      <c r="CD85" s="287">
        <f>Y85+AA85+AC85+AE85</f>
        <v>0</v>
      </c>
    </row>
    <row r="86" spans="2:82" ht="12.6" customHeight="1" x14ac:dyDescent="0.2">
      <c r="B86" s="346"/>
      <c r="C86" s="329"/>
      <c r="D86" s="329"/>
      <c r="E86" s="329"/>
      <c r="F86" s="314"/>
      <c r="G86" s="327"/>
      <c r="H86" s="314"/>
      <c r="I86" s="314"/>
      <c r="J86" s="316"/>
      <c r="K86" s="314"/>
      <c r="L86" s="316"/>
      <c r="M86" s="314"/>
      <c r="N86" s="314"/>
      <c r="O86" s="314"/>
      <c r="P86" s="317"/>
      <c r="Q86" s="315"/>
      <c r="R86" s="313"/>
      <c r="S86" s="314"/>
      <c r="T86" s="153" t="s">
        <v>51</v>
      </c>
      <c r="U86" s="218">
        <f>IFERROR(VLOOKUP(T86,vstupy!$B$2:$C$12,2,FALSE),0)</f>
        <v>0</v>
      </c>
      <c r="V86" s="315"/>
      <c r="W86" s="335"/>
      <c r="X86" s="332"/>
      <c r="Y86" s="310"/>
      <c r="Z86" s="310"/>
      <c r="AA86" s="310"/>
      <c r="AB86" s="310"/>
      <c r="AC86" s="310"/>
      <c r="AD86" s="310"/>
      <c r="AE86" s="345"/>
      <c r="AF86" s="282"/>
      <c r="AG86" s="281"/>
      <c r="AH86" s="281"/>
      <c r="AI86" s="281"/>
      <c r="AJ86" s="281"/>
      <c r="AK86" s="281"/>
      <c r="AL86" s="281"/>
      <c r="AM86" s="287"/>
      <c r="AN86" s="271"/>
      <c r="AO86" s="271"/>
      <c r="AP86" s="271"/>
      <c r="AQ86" s="271"/>
      <c r="AR86" s="271"/>
      <c r="AS86" s="271"/>
      <c r="AT86" s="271"/>
      <c r="AU86" s="297"/>
      <c r="AV86" s="282"/>
      <c r="AW86" s="281"/>
      <c r="AX86" s="281"/>
      <c r="AY86" s="281"/>
      <c r="AZ86" s="281"/>
      <c r="BA86" s="281"/>
      <c r="BB86" s="281"/>
      <c r="BC86" s="287"/>
      <c r="BD86" s="282"/>
      <c r="BE86" s="281"/>
      <c r="BF86" s="281"/>
      <c r="BG86" s="281"/>
      <c r="BH86" s="281"/>
      <c r="BI86" s="281"/>
      <c r="BJ86" s="281"/>
      <c r="BK86" s="287"/>
      <c r="BL86" s="306"/>
      <c r="BM86" s="282"/>
      <c r="BN86" s="281"/>
      <c r="BO86" s="281"/>
      <c r="BP86" s="281"/>
      <c r="BQ86" s="281"/>
      <c r="BR86" s="281"/>
      <c r="BS86" s="281"/>
      <c r="BT86" s="287"/>
      <c r="BU86" s="282"/>
      <c r="BV86" s="271"/>
      <c r="BW86" s="271"/>
      <c r="BX86" s="271"/>
      <c r="BY86" s="271"/>
      <c r="BZ86" s="271"/>
      <c r="CA86" s="271"/>
      <c r="CB86" s="272"/>
      <c r="CC86" s="282"/>
      <c r="CD86" s="287"/>
    </row>
    <row r="87" spans="2:82" ht="12.6" customHeight="1" x14ac:dyDescent="0.2">
      <c r="B87" s="346"/>
      <c r="C87" s="329"/>
      <c r="D87" s="329"/>
      <c r="E87" s="329"/>
      <c r="F87" s="314"/>
      <c r="G87" s="327"/>
      <c r="H87" s="314"/>
      <c r="I87" s="314"/>
      <c r="J87" s="316"/>
      <c r="K87" s="314"/>
      <c r="L87" s="316"/>
      <c r="M87" s="314"/>
      <c r="N87" s="314"/>
      <c r="O87" s="314"/>
      <c r="P87" s="317"/>
      <c r="Q87" s="315"/>
      <c r="R87" s="313"/>
      <c r="S87" s="314"/>
      <c r="T87" s="153" t="s">
        <v>51</v>
      </c>
      <c r="U87" s="218">
        <f>IFERROR(VLOOKUP(T87,vstupy!$B$2:$C$12,2,FALSE),0)</f>
        <v>0</v>
      </c>
      <c r="V87" s="315"/>
      <c r="W87" s="335"/>
      <c r="X87" s="333"/>
      <c r="Y87" s="310"/>
      <c r="Z87" s="310"/>
      <c r="AA87" s="310"/>
      <c r="AB87" s="310"/>
      <c r="AC87" s="310"/>
      <c r="AD87" s="310"/>
      <c r="AE87" s="345"/>
      <c r="AF87" s="282"/>
      <c r="AG87" s="281"/>
      <c r="AH87" s="281"/>
      <c r="AI87" s="281"/>
      <c r="AJ87" s="281"/>
      <c r="AK87" s="281"/>
      <c r="AL87" s="281"/>
      <c r="AM87" s="287"/>
      <c r="AN87" s="271"/>
      <c r="AO87" s="271"/>
      <c r="AP87" s="271"/>
      <c r="AQ87" s="271"/>
      <c r="AR87" s="271"/>
      <c r="AS87" s="271"/>
      <c r="AT87" s="271"/>
      <c r="AU87" s="297"/>
      <c r="AV87" s="282"/>
      <c r="AW87" s="281"/>
      <c r="AX87" s="281"/>
      <c r="AY87" s="281"/>
      <c r="AZ87" s="281"/>
      <c r="BA87" s="281"/>
      <c r="BB87" s="281"/>
      <c r="BC87" s="287"/>
      <c r="BD87" s="282"/>
      <c r="BE87" s="281"/>
      <c r="BF87" s="281"/>
      <c r="BG87" s="281"/>
      <c r="BH87" s="281"/>
      <c r="BI87" s="281"/>
      <c r="BJ87" s="281"/>
      <c r="BK87" s="287"/>
      <c r="BL87" s="306"/>
      <c r="BM87" s="282"/>
      <c r="BN87" s="281"/>
      <c r="BO87" s="281"/>
      <c r="BP87" s="281"/>
      <c r="BQ87" s="281"/>
      <c r="BR87" s="281"/>
      <c r="BS87" s="281"/>
      <c r="BT87" s="287"/>
      <c r="BU87" s="282"/>
      <c r="BV87" s="271"/>
      <c r="BW87" s="271"/>
      <c r="BX87" s="271"/>
      <c r="BY87" s="271"/>
      <c r="BZ87" s="271"/>
      <c r="CA87" s="271"/>
      <c r="CB87" s="272"/>
      <c r="CC87" s="282"/>
      <c r="CD87" s="287"/>
    </row>
    <row r="88" spans="2:82" ht="12.6" customHeight="1" x14ac:dyDescent="0.2">
      <c r="B88" s="346">
        <v>27</v>
      </c>
      <c r="C88" s="329"/>
      <c r="D88" s="329"/>
      <c r="E88" s="329"/>
      <c r="F88" s="314" t="s">
        <v>177</v>
      </c>
      <c r="G88" s="327"/>
      <c r="H88" s="314"/>
      <c r="I88" s="314"/>
      <c r="J88" s="316">
        <f t="shared" ref="J88" si="1120">IF(I88="N",0,I88)</f>
        <v>0</v>
      </c>
      <c r="K88" s="314"/>
      <c r="L88" s="316">
        <f t="shared" ref="L88:L151" si="1121">IF(K88="N",0,K88)</f>
        <v>0</v>
      </c>
      <c r="M88" s="314" t="s">
        <v>177</v>
      </c>
      <c r="N88" s="314"/>
      <c r="O88" s="314"/>
      <c r="P88" s="317"/>
      <c r="Q88" s="315" t="s">
        <v>50</v>
      </c>
      <c r="R88" s="313">
        <f>VLOOKUP(Q88,vstupy!$B$17:$C$27,2,FALSE)</f>
        <v>0</v>
      </c>
      <c r="S88" s="314"/>
      <c r="T88" s="153" t="s">
        <v>51</v>
      </c>
      <c r="U88" s="218">
        <f>IFERROR(VLOOKUP(T88,vstupy!$B$2:$C$12,2,FALSE),0)</f>
        <v>0</v>
      </c>
      <c r="V88" s="315" t="s">
        <v>50</v>
      </c>
      <c r="W88" s="334">
        <f>VLOOKUP(V88,vstupy!$B$17:$C$27,2,FALSE)</f>
        <v>0</v>
      </c>
      <c r="X88" s="332" t="str">
        <f t="shared" ref="X88" si="1122">IFERROR(IF(J88=0,"N",N88/I88),0)</f>
        <v>N</v>
      </c>
      <c r="Y88" s="309">
        <f t="shared" ref="Y88" si="1123">N88</f>
        <v>0</v>
      </c>
      <c r="Z88" s="309" t="str">
        <f t="shared" ref="Z88" si="1124">IFERROR(IF(J88=0,"N",O88/I88),0)</f>
        <v>N</v>
      </c>
      <c r="AA88" s="309">
        <f t="shared" si="595"/>
        <v>0</v>
      </c>
      <c r="AB88" s="309">
        <f t="shared" ref="AB88" si="1125">P88*R88</f>
        <v>0</v>
      </c>
      <c r="AC88" s="309">
        <f t="shared" si="1038"/>
        <v>0</v>
      </c>
      <c r="AD88" s="343">
        <f t="shared" ref="AD88" si="1126">IF(S88&gt;0,IF(W88&gt;0,($G$7/160)*(S88/60)*W88,0),IF(W88&gt;0,($G$7/160)*((U88+U89+U90)/60)*W88,0))</f>
        <v>0</v>
      </c>
      <c r="AE88" s="344">
        <f t="shared" si="994"/>
        <v>0</v>
      </c>
      <c r="AF88" s="282">
        <f>IF($M88="In (zvyšuje náklady)",X88,0)</f>
        <v>0</v>
      </c>
      <c r="AG88" s="281">
        <f t="shared" ref="AG88:AM88" si="1127">IF($M88="In (zvyšuje náklady)",Y88,0)</f>
        <v>0</v>
      </c>
      <c r="AH88" s="281">
        <f t="shared" si="1127"/>
        <v>0</v>
      </c>
      <c r="AI88" s="281">
        <f t="shared" si="1127"/>
        <v>0</v>
      </c>
      <c r="AJ88" s="281">
        <f t="shared" si="1127"/>
        <v>0</v>
      </c>
      <c r="AK88" s="281">
        <f t="shared" si="1127"/>
        <v>0</v>
      </c>
      <c r="AL88" s="281">
        <f t="shared" si="1127"/>
        <v>0</v>
      </c>
      <c r="AM88" s="287">
        <f t="shared" si="1127"/>
        <v>0</v>
      </c>
      <c r="AN88" s="298" t="str">
        <f t="shared" ref="AN88" si="1128">IF($M88="In (zvyšuje náklady)",0,X88)</f>
        <v>N</v>
      </c>
      <c r="AO88" s="298">
        <f t="shared" ref="AO88" si="1129">IF($M88="In (zvyšuje náklady)",0,Y88)</f>
        <v>0</v>
      </c>
      <c r="AP88" s="298" t="str">
        <f t="shared" ref="AP88" si="1130">IF($M88="In (zvyšuje náklady)",0,Z88)</f>
        <v>N</v>
      </c>
      <c r="AQ88" s="298">
        <f t="shared" ref="AQ88" si="1131">IF($M88="In (zvyšuje náklady)",0,AA88)</f>
        <v>0</v>
      </c>
      <c r="AR88" s="298">
        <f t="shared" ref="AR88" si="1132">IF($M88="In (zvyšuje náklady)",0,AB88)</f>
        <v>0</v>
      </c>
      <c r="AS88" s="298">
        <f t="shared" ref="AS88" si="1133">IF($M88="In (zvyšuje náklady)",0,AC88)</f>
        <v>0</v>
      </c>
      <c r="AT88" s="298">
        <f t="shared" ref="AT88" si="1134">IF($M88="In (zvyšuje náklady)",0,AD88)</f>
        <v>0</v>
      </c>
      <c r="AU88" s="296">
        <f t="shared" ref="AU88" si="1135">IF($M88="In (zvyšuje náklady)",0,AE88)</f>
        <v>0</v>
      </c>
      <c r="AV88" s="282">
        <f t="shared" ref="AV88:BB88" si="1136">IF($L88&gt;0,AF88,0)</f>
        <v>0</v>
      </c>
      <c r="AW88" s="281">
        <f t="shared" ref="AW88:AY88" si="1137">IF($L88&gt;0,$L88*AV88,0)</f>
        <v>0</v>
      </c>
      <c r="AX88" s="281">
        <f t="shared" si="1136"/>
        <v>0</v>
      </c>
      <c r="AY88" s="281">
        <f t="shared" si="1137"/>
        <v>0</v>
      </c>
      <c r="AZ88" s="281">
        <f t="shared" si="1136"/>
        <v>0</v>
      </c>
      <c r="BA88" s="281">
        <f t="shared" ref="BA88" si="1138">IF($L88&gt;0,$L88*AZ88,0)</f>
        <v>0</v>
      </c>
      <c r="BB88" s="281">
        <f t="shared" si="1136"/>
        <v>0</v>
      </c>
      <c r="BC88" s="287">
        <f t="shared" ref="BC88" si="1139">IF($L88&gt;0,$L88*BB88,0)</f>
        <v>0</v>
      </c>
      <c r="BD88" s="282">
        <f t="shared" ref="BD88" si="1140">IF($L88&gt;0,AN88,0)</f>
        <v>0</v>
      </c>
      <c r="BE88" s="281">
        <f t="shared" ref="BE88" si="1141">IF($L88&gt;0,$L88*BD88,0)</f>
        <v>0</v>
      </c>
      <c r="BF88" s="281">
        <f t="shared" ref="BF88" si="1142">IF($L88&gt;0,AP88,0)</f>
        <v>0</v>
      </c>
      <c r="BG88" s="281">
        <f t="shared" ref="BG88" si="1143">IF($L88&gt;0,$L88*BF88,0)</f>
        <v>0</v>
      </c>
      <c r="BH88" s="281">
        <f t="shared" ref="BH88" si="1144">IF($L88&gt;0,AR88,0)</f>
        <v>0</v>
      </c>
      <c r="BI88" s="281">
        <f t="shared" ref="BI88" si="1145">IF($L88&gt;0,$L88*BH88,0)</f>
        <v>0</v>
      </c>
      <c r="BJ88" s="281">
        <f t="shared" ref="BJ88" si="1146">IF($L88&gt;0,AT88,0)</f>
        <v>0</v>
      </c>
      <c r="BK88" s="287">
        <f t="shared" ref="BK88" si="1147">IF($L88&gt;0,$L88*BJ88,0)</f>
        <v>0</v>
      </c>
      <c r="BL88" s="306">
        <f>IF(F88=vstupy!F$6,"1",0)</f>
        <v>0</v>
      </c>
      <c r="BM88" s="282">
        <f t="shared" ref="BM88" si="1148">IF($BL88="1",AF88,0)</f>
        <v>0</v>
      </c>
      <c r="BN88" s="281">
        <f t="shared" ref="BN88" si="1149">IF($BL88="1",AG88,0)</f>
        <v>0</v>
      </c>
      <c r="BO88" s="281">
        <f t="shared" ref="BO88" si="1150">IF($BL88="1",AH88,0)</f>
        <v>0</v>
      </c>
      <c r="BP88" s="281">
        <f t="shared" ref="BP88" si="1151">IF($BL88="1",AI88,0)</f>
        <v>0</v>
      </c>
      <c r="BQ88" s="281">
        <f t="shared" ref="BQ88" si="1152">IF($BL88="1",AJ88,0)</f>
        <v>0</v>
      </c>
      <c r="BR88" s="281">
        <f t="shared" ref="BR88" si="1153">IF($BL88="1",AK88,0)</f>
        <v>0</v>
      </c>
      <c r="BS88" s="281">
        <f t="shared" ref="BS88" si="1154">IF($BL88="1",AL88,0)</f>
        <v>0</v>
      </c>
      <c r="BT88" s="287">
        <f t="shared" ref="BT88" si="1155">IF($BL88="1",AM88,0)</f>
        <v>0</v>
      </c>
      <c r="BU88" s="282">
        <f t="shared" ref="BU88" si="1156">IF($BL88="1",AN88,0)</f>
        <v>0</v>
      </c>
      <c r="BV88" s="271">
        <f t="shared" ref="BV88" si="1157">IF($BL88="1",AO88,0)</f>
        <v>0</v>
      </c>
      <c r="BW88" s="271">
        <f t="shared" ref="BW88" si="1158">IF($BL88="1",AP88,0)</f>
        <v>0</v>
      </c>
      <c r="BX88" s="271">
        <f t="shared" ref="BX88" si="1159">IF($BL88="1",AQ88,0)</f>
        <v>0</v>
      </c>
      <c r="BY88" s="271">
        <f t="shared" ref="BY88" si="1160">IF($BL88="1",AR88,0)</f>
        <v>0</v>
      </c>
      <c r="BZ88" s="271">
        <f t="shared" ref="BZ88" si="1161">IF($BL88="1",AS88,0)</f>
        <v>0</v>
      </c>
      <c r="CA88" s="271">
        <f t="shared" ref="CA88" si="1162">IF($BL88="1",AT88,0)</f>
        <v>0</v>
      </c>
      <c r="CB88" s="272">
        <f t="shared" ref="CB88" si="1163">IF($BL88="1",AU88,0)</f>
        <v>0</v>
      </c>
      <c r="CC88" s="282">
        <f>IFERROR(IF($X88="N/A",Z88+AB88+AD88,X88+Z88+AB88+AD88),0)</f>
        <v>0</v>
      </c>
      <c r="CD88" s="287">
        <f>Y88+AA88+AC88+AE88</f>
        <v>0</v>
      </c>
    </row>
    <row r="89" spans="2:82" ht="12.6" customHeight="1" x14ac:dyDescent="0.2">
      <c r="B89" s="346"/>
      <c r="C89" s="329"/>
      <c r="D89" s="329"/>
      <c r="E89" s="329"/>
      <c r="F89" s="314"/>
      <c r="G89" s="327"/>
      <c r="H89" s="314"/>
      <c r="I89" s="314"/>
      <c r="J89" s="316"/>
      <c r="K89" s="314"/>
      <c r="L89" s="316"/>
      <c r="M89" s="314"/>
      <c r="N89" s="314"/>
      <c r="O89" s="314"/>
      <c r="P89" s="317"/>
      <c r="Q89" s="315"/>
      <c r="R89" s="313"/>
      <c r="S89" s="314"/>
      <c r="T89" s="153" t="s">
        <v>51</v>
      </c>
      <c r="U89" s="218">
        <f>IFERROR(VLOOKUP(T89,vstupy!$B$2:$C$12,2,FALSE),0)</f>
        <v>0</v>
      </c>
      <c r="V89" s="315"/>
      <c r="W89" s="335"/>
      <c r="X89" s="332"/>
      <c r="Y89" s="310"/>
      <c r="Z89" s="310"/>
      <c r="AA89" s="310"/>
      <c r="AB89" s="310"/>
      <c r="AC89" s="310"/>
      <c r="AD89" s="310"/>
      <c r="AE89" s="345"/>
      <c r="AF89" s="282"/>
      <c r="AG89" s="281"/>
      <c r="AH89" s="281"/>
      <c r="AI89" s="281"/>
      <c r="AJ89" s="281"/>
      <c r="AK89" s="281"/>
      <c r="AL89" s="281"/>
      <c r="AM89" s="287"/>
      <c r="AN89" s="271"/>
      <c r="AO89" s="271"/>
      <c r="AP89" s="271"/>
      <c r="AQ89" s="271"/>
      <c r="AR89" s="271"/>
      <c r="AS89" s="271"/>
      <c r="AT89" s="271"/>
      <c r="AU89" s="297"/>
      <c r="AV89" s="282"/>
      <c r="AW89" s="281"/>
      <c r="AX89" s="281"/>
      <c r="AY89" s="281"/>
      <c r="AZ89" s="281"/>
      <c r="BA89" s="281"/>
      <c r="BB89" s="281"/>
      <c r="BC89" s="287"/>
      <c r="BD89" s="282"/>
      <c r="BE89" s="281"/>
      <c r="BF89" s="281"/>
      <c r="BG89" s="281"/>
      <c r="BH89" s="281"/>
      <c r="BI89" s="281"/>
      <c r="BJ89" s="281"/>
      <c r="BK89" s="287"/>
      <c r="BL89" s="306"/>
      <c r="BM89" s="282"/>
      <c r="BN89" s="281"/>
      <c r="BO89" s="281"/>
      <c r="BP89" s="281"/>
      <c r="BQ89" s="281"/>
      <c r="BR89" s="281"/>
      <c r="BS89" s="281"/>
      <c r="BT89" s="287"/>
      <c r="BU89" s="282"/>
      <c r="BV89" s="271"/>
      <c r="BW89" s="271"/>
      <c r="BX89" s="271"/>
      <c r="BY89" s="271"/>
      <c r="BZ89" s="271"/>
      <c r="CA89" s="271"/>
      <c r="CB89" s="272"/>
      <c r="CC89" s="282"/>
      <c r="CD89" s="287"/>
    </row>
    <row r="90" spans="2:82" ht="12.6" customHeight="1" x14ac:dyDescent="0.2">
      <c r="B90" s="346"/>
      <c r="C90" s="329"/>
      <c r="D90" s="329"/>
      <c r="E90" s="329"/>
      <c r="F90" s="314"/>
      <c r="G90" s="327"/>
      <c r="H90" s="314"/>
      <c r="I90" s="314"/>
      <c r="J90" s="316"/>
      <c r="K90" s="314"/>
      <c r="L90" s="316"/>
      <c r="M90" s="314"/>
      <c r="N90" s="314"/>
      <c r="O90" s="314"/>
      <c r="P90" s="317"/>
      <c r="Q90" s="315"/>
      <c r="R90" s="313"/>
      <c r="S90" s="314"/>
      <c r="T90" s="153" t="s">
        <v>51</v>
      </c>
      <c r="U90" s="218">
        <f>IFERROR(VLOOKUP(T90,vstupy!$B$2:$C$12,2,FALSE),0)</f>
        <v>0</v>
      </c>
      <c r="V90" s="315"/>
      <c r="W90" s="335"/>
      <c r="X90" s="333"/>
      <c r="Y90" s="310"/>
      <c r="Z90" s="310"/>
      <c r="AA90" s="310"/>
      <c r="AB90" s="310"/>
      <c r="AC90" s="310"/>
      <c r="AD90" s="310"/>
      <c r="AE90" s="345"/>
      <c r="AF90" s="282"/>
      <c r="AG90" s="281"/>
      <c r="AH90" s="281"/>
      <c r="AI90" s="281"/>
      <c r="AJ90" s="281"/>
      <c r="AK90" s="281"/>
      <c r="AL90" s="281"/>
      <c r="AM90" s="287"/>
      <c r="AN90" s="271"/>
      <c r="AO90" s="271"/>
      <c r="AP90" s="271"/>
      <c r="AQ90" s="271"/>
      <c r="AR90" s="271"/>
      <c r="AS90" s="271"/>
      <c r="AT90" s="271"/>
      <c r="AU90" s="297"/>
      <c r="AV90" s="282"/>
      <c r="AW90" s="281"/>
      <c r="AX90" s="281"/>
      <c r="AY90" s="281"/>
      <c r="AZ90" s="281"/>
      <c r="BA90" s="281"/>
      <c r="BB90" s="281"/>
      <c r="BC90" s="287"/>
      <c r="BD90" s="282"/>
      <c r="BE90" s="281"/>
      <c r="BF90" s="281"/>
      <c r="BG90" s="281"/>
      <c r="BH90" s="281"/>
      <c r="BI90" s="281"/>
      <c r="BJ90" s="281"/>
      <c r="BK90" s="287"/>
      <c r="BL90" s="306"/>
      <c r="BM90" s="282"/>
      <c r="BN90" s="281"/>
      <c r="BO90" s="281"/>
      <c r="BP90" s="281"/>
      <c r="BQ90" s="281"/>
      <c r="BR90" s="281"/>
      <c r="BS90" s="281"/>
      <c r="BT90" s="287"/>
      <c r="BU90" s="282"/>
      <c r="BV90" s="271"/>
      <c r="BW90" s="271"/>
      <c r="BX90" s="271"/>
      <c r="BY90" s="271"/>
      <c r="BZ90" s="271"/>
      <c r="CA90" s="271"/>
      <c r="CB90" s="272"/>
      <c r="CC90" s="282"/>
      <c r="CD90" s="287"/>
    </row>
    <row r="91" spans="2:82" ht="12.6" customHeight="1" x14ac:dyDescent="0.2">
      <c r="B91" s="346">
        <v>28</v>
      </c>
      <c r="C91" s="329"/>
      <c r="D91" s="329"/>
      <c r="E91" s="329"/>
      <c r="F91" s="314" t="s">
        <v>177</v>
      </c>
      <c r="G91" s="327"/>
      <c r="H91" s="314"/>
      <c r="I91" s="314"/>
      <c r="J91" s="316">
        <f t="shared" ref="J91" si="1164">IF(I91="N",0,I91)</f>
        <v>0</v>
      </c>
      <c r="K91" s="314"/>
      <c r="L91" s="316">
        <f t="shared" si="1121"/>
        <v>0</v>
      </c>
      <c r="M91" s="314" t="s">
        <v>177</v>
      </c>
      <c r="N91" s="314"/>
      <c r="O91" s="314"/>
      <c r="P91" s="317"/>
      <c r="Q91" s="315" t="s">
        <v>50</v>
      </c>
      <c r="R91" s="313">
        <f>VLOOKUP(Q91,vstupy!$B$17:$C$27,2,FALSE)</f>
        <v>0</v>
      </c>
      <c r="S91" s="314"/>
      <c r="T91" s="153" t="s">
        <v>51</v>
      </c>
      <c r="U91" s="218">
        <f>IFERROR(VLOOKUP(T91,vstupy!$B$2:$C$12,2,FALSE),0)</f>
        <v>0</v>
      </c>
      <c r="V91" s="315" t="s">
        <v>50</v>
      </c>
      <c r="W91" s="334">
        <f>VLOOKUP(V91,vstupy!$B$17:$C$27,2,FALSE)</f>
        <v>0</v>
      </c>
      <c r="X91" s="332" t="str">
        <f t="shared" ref="X91" si="1165">IFERROR(IF(J91=0,"N",N91/I91),0)</f>
        <v>N</v>
      </c>
      <c r="Y91" s="309">
        <f t="shared" ref="Y91" si="1166">N91</f>
        <v>0</v>
      </c>
      <c r="Z91" s="309" t="str">
        <f t="shared" ref="Z91" si="1167">IFERROR(IF(J91=0,"N",O91/I91),0)</f>
        <v>N</v>
      </c>
      <c r="AA91" s="309">
        <f t="shared" si="639"/>
        <v>0</v>
      </c>
      <c r="AB91" s="309">
        <f t="shared" ref="AB91" si="1168">P91*R91</f>
        <v>0</v>
      </c>
      <c r="AC91" s="309">
        <f t="shared" si="1038"/>
        <v>0</v>
      </c>
      <c r="AD91" s="343">
        <f t="shared" ref="AD91" si="1169">IF(S91&gt;0,IF(W91&gt;0,($G$7/160)*(S91/60)*W91,0),IF(W91&gt;0,($G$7/160)*((U91+U92+U93)/60)*W91,0))</f>
        <v>0</v>
      </c>
      <c r="AE91" s="344">
        <f t="shared" si="994"/>
        <v>0</v>
      </c>
      <c r="AF91" s="282">
        <f>IF($M91="In (zvyšuje náklady)",X91,0)</f>
        <v>0</v>
      </c>
      <c r="AG91" s="281">
        <f t="shared" ref="AG91:AM91" si="1170">IF($M91="In (zvyšuje náklady)",Y91,0)</f>
        <v>0</v>
      </c>
      <c r="AH91" s="281">
        <f t="shared" si="1170"/>
        <v>0</v>
      </c>
      <c r="AI91" s="281">
        <f t="shared" si="1170"/>
        <v>0</v>
      </c>
      <c r="AJ91" s="281">
        <f t="shared" si="1170"/>
        <v>0</v>
      </c>
      <c r="AK91" s="281">
        <f t="shared" si="1170"/>
        <v>0</v>
      </c>
      <c r="AL91" s="281">
        <f t="shared" si="1170"/>
        <v>0</v>
      </c>
      <c r="AM91" s="287">
        <f t="shared" si="1170"/>
        <v>0</v>
      </c>
      <c r="AN91" s="298" t="str">
        <f t="shared" ref="AN91" si="1171">IF($M91="In (zvyšuje náklady)",0,X91)</f>
        <v>N</v>
      </c>
      <c r="AO91" s="298">
        <f t="shared" ref="AO91" si="1172">IF($M91="In (zvyšuje náklady)",0,Y91)</f>
        <v>0</v>
      </c>
      <c r="AP91" s="298" t="str">
        <f t="shared" ref="AP91" si="1173">IF($M91="In (zvyšuje náklady)",0,Z91)</f>
        <v>N</v>
      </c>
      <c r="AQ91" s="298">
        <f t="shared" ref="AQ91" si="1174">IF($M91="In (zvyšuje náklady)",0,AA91)</f>
        <v>0</v>
      </c>
      <c r="AR91" s="298">
        <f t="shared" ref="AR91" si="1175">IF($M91="In (zvyšuje náklady)",0,AB91)</f>
        <v>0</v>
      </c>
      <c r="AS91" s="298">
        <f t="shared" ref="AS91" si="1176">IF($M91="In (zvyšuje náklady)",0,AC91)</f>
        <v>0</v>
      </c>
      <c r="AT91" s="298">
        <f t="shared" ref="AT91" si="1177">IF($M91="In (zvyšuje náklady)",0,AD91)</f>
        <v>0</v>
      </c>
      <c r="AU91" s="296">
        <f t="shared" ref="AU91" si="1178">IF($M91="In (zvyšuje náklady)",0,AE91)</f>
        <v>0</v>
      </c>
      <c r="AV91" s="282">
        <f t="shared" ref="AV91:BB91" si="1179">IF($L91&gt;0,AF91,0)</f>
        <v>0</v>
      </c>
      <c r="AW91" s="281">
        <f t="shared" ref="AW91:AY91" si="1180">IF($L91&gt;0,$L91*AV91,0)</f>
        <v>0</v>
      </c>
      <c r="AX91" s="281">
        <f t="shared" si="1179"/>
        <v>0</v>
      </c>
      <c r="AY91" s="281">
        <f t="shared" si="1180"/>
        <v>0</v>
      </c>
      <c r="AZ91" s="281">
        <f t="shared" si="1179"/>
        <v>0</v>
      </c>
      <c r="BA91" s="281">
        <f t="shared" ref="BA91" si="1181">IF($L91&gt;0,$L91*AZ91,0)</f>
        <v>0</v>
      </c>
      <c r="BB91" s="281">
        <f t="shared" si="1179"/>
        <v>0</v>
      </c>
      <c r="BC91" s="287">
        <f t="shared" ref="BC91" si="1182">IF($L91&gt;0,$L91*BB91,0)</f>
        <v>0</v>
      </c>
      <c r="BD91" s="282">
        <f t="shared" ref="BD91" si="1183">IF($L91&gt;0,AN91,0)</f>
        <v>0</v>
      </c>
      <c r="BE91" s="281">
        <f t="shared" ref="BE91" si="1184">IF($L91&gt;0,$L91*BD91,0)</f>
        <v>0</v>
      </c>
      <c r="BF91" s="281">
        <f t="shared" ref="BF91" si="1185">IF($L91&gt;0,AP91,0)</f>
        <v>0</v>
      </c>
      <c r="BG91" s="281">
        <f t="shared" ref="BG91" si="1186">IF($L91&gt;0,$L91*BF91,0)</f>
        <v>0</v>
      </c>
      <c r="BH91" s="281">
        <f t="shared" ref="BH91" si="1187">IF($L91&gt;0,AR91,0)</f>
        <v>0</v>
      </c>
      <c r="BI91" s="281">
        <f t="shared" ref="BI91" si="1188">IF($L91&gt;0,$L91*BH91,0)</f>
        <v>0</v>
      </c>
      <c r="BJ91" s="281">
        <f t="shared" ref="BJ91" si="1189">IF($L91&gt;0,AT91,0)</f>
        <v>0</v>
      </c>
      <c r="BK91" s="287">
        <f t="shared" ref="BK91" si="1190">IF($L91&gt;0,$L91*BJ91,0)</f>
        <v>0</v>
      </c>
      <c r="BL91" s="306">
        <f>IF(F91=vstupy!F$6,"1",0)</f>
        <v>0</v>
      </c>
      <c r="BM91" s="282">
        <f t="shared" ref="BM91" si="1191">IF($BL91="1",AF91,0)</f>
        <v>0</v>
      </c>
      <c r="BN91" s="281">
        <f t="shared" ref="BN91" si="1192">IF($BL91="1",AG91,0)</f>
        <v>0</v>
      </c>
      <c r="BO91" s="281">
        <f t="shared" ref="BO91" si="1193">IF($BL91="1",AH91,0)</f>
        <v>0</v>
      </c>
      <c r="BP91" s="281">
        <f t="shared" ref="BP91" si="1194">IF($BL91="1",AI91,0)</f>
        <v>0</v>
      </c>
      <c r="BQ91" s="281">
        <f t="shared" ref="BQ91" si="1195">IF($BL91="1",AJ91,0)</f>
        <v>0</v>
      </c>
      <c r="BR91" s="281">
        <f t="shared" ref="BR91" si="1196">IF($BL91="1",AK91,0)</f>
        <v>0</v>
      </c>
      <c r="BS91" s="281">
        <f t="shared" ref="BS91" si="1197">IF($BL91="1",AL91,0)</f>
        <v>0</v>
      </c>
      <c r="BT91" s="287">
        <f t="shared" ref="BT91" si="1198">IF($BL91="1",AM91,0)</f>
        <v>0</v>
      </c>
      <c r="BU91" s="282">
        <f t="shared" ref="BU91" si="1199">IF($BL91="1",AN91,0)</f>
        <v>0</v>
      </c>
      <c r="BV91" s="271">
        <f t="shared" ref="BV91" si="1200">IF($BL91="1",AO91,0)</f>
        <v>0</v>
      </c>
      <c r="BW91" s="271">
        <f t="shared" ref="BW91" si="1201">IF($BL91="1",AP91,0)</f>
        <v>0</v>
      </c>
      <c r="BX91" s="271">
        <f t="shared" ref="BX91" si="1202">IF($BL91="1",AQ91,0)</f>
        <v>0</v>
      </c>
      <c r="BY91" s="271">
        <f t="shared" ref="BY91" si="1203">IF($BL91="1",AR91,0)</f>
        <v>0</v>
      </c>
      <c r="BZ91" s="271">
        <f t="shared" ref="BZ91" si="1204">IF($BL91="1",AS91,0)</f>
        <v>0</v>
      </c>
      <c r="CA91" s="271">
        <f t="shared" ref="CA91" si="1205">IF($BL91="1",AT91,0)</f>
        <v>0</v>
      </c>
      <c r="CB91" s="272">
        <f t="shared" ref="CB91" si="1206">IF($BL91="1",AU91,0)</f>
        <v>0</v>
      </c>
      <c r="CC91" s="282">
        <f>IFERROR(IF($X91="N/A",Z91+AB91+AD91,X91+Z91+AB91+AD91),0)</f>
        <v>0</v>
      </c>
      <c r="CD91" s="287">
        <f>Y91+AA91+AC91+AE91</f>
        <v>0</v>
      </c>
    </row>
    <row r="92" spans="2:82" ht="12.6" customHeight="1" x14ac:dyDescent="0.2">
      <c r="B92" s="346"/>
      <c r="C92" s="329"/>
      <c r="D92" s="329"/>
      <c r="E92" s="329"/>
      <c r="F92" s="314"/>
      <c r="G92" s="327"/>
      <c r="H92" s="314"/>
      <c r="I92" s="314"/>
      <c r="J92" s="316"/>
      <c r="K92" s="314"/>
      <c r="L92" s="316"/>
      <c r="M92" s="314"/>
      <c r="N92" s="314"/>
      <c r="O92" s="314"/>
      <c r="P92" s="317"/>
      <c r="Q92" s="315"/>
      <c r="R92" s="313"/>
      <c r="S92" s="314"/>
      <c r="T92" s="153" t="s">
        <v>51</v>
      </c>
      <c r="U92" s="218">
        <f>IFERROR(VLOOKUP(T92,vstupy!$B$2:$C$12,2,FALSE),0)</f>
        <v>0</v>
      </c>
      <c r="V92" s="315"/>
      <c r="W92" s="335"/>
      <c r="X92" s="332"/>
      <c r="Y92" s="310"/>
      <c r="Z92" s="310"/>
      <c r="AA92" s="310"/>
      <c r="AB92" s="310"/>
      <c r="AC92" s="310"/>
      <c r="AD92" s="310"/>
      <c r="AE92" s="345"/>
      <c r="AF92" s="282"/>
      <c r="AG92" s="281"/>
      <c r="AH92" s="281"/>
      <c r="AI92" s="281"/>
      <c r="AJ92" s="281"/>
      <c r="AK92" s="281"/>
      <c r="AL92" s="281"/>
      <c r="AM92" s="287"/>
      <c r="AN92" s="271"/>
      <c r="AO92" s="271"/>
      <c r="AP92" s="271"/>
      <c r="AQ92" s="271"/>
      <c r="AR92" s="271"/>
      <c r="AS92" s="271"/>
      <c r="AT92" s="271"/>
      <c r="AU92" s="297"/>
      <c r="AV92" s="282"/>
      <c r="AW92" s="281"/>
      <c r="AX92" s="281"/>
      <c r="AY92" s="281"/>
      <c r="AZ92" s="281"/>
      <c r="BA92" s="281"/>
      <c r="BB92" s="281"/>
      <c r="BC92" s="287"/>
      <c r="BD92" s="282"/>
      <c r="BE92" s="281"/>
      <c r="BF92" s="281"/>
      <c r="BG92" s="281"/>
      <c r="BH92" s="281"/>
      <c r="BI92" s="281"/>
      <c r="BJ92" s="281"/>
      <c r="BK92" s="287"/>
      <c r="BL92" s="306"/>
      <c r="BM92" s="282"/>
      <c r="BN92" s="281"/>
      <c r="BO92" s="281"/>
      <c r="BP92" s="281"/>
      <c r="BQ92" s="281"/>
      <c r="BR92" s="281"/>
      <c r="BS92" s="281"/>
      <c r="BT92" s="287"/>
      <c r="BU92" s="282"/>
      <c r="BV92" s="271"/>
      <c r="BW92" s="271"/>
      <c r="BX92" s="271"/>
      <c r="BY92" s="271"/>
      <c r="BZ92" s="271"/>
      <c r="CA92" s="271"/>
      <c r="CB92" s="272"/>
      <c r="CC92" s="282"/>
      <c r="CD92" s="287"/>
    </row>
    <row r="93" spans="2:82" ht="12.6" customHeight="1" x14ac:dyDescent="0.2">
      <c r="B93" s="346"/>
      <c r="C93" s="329"/>
      <c r="D93" s="329"/>
      <c r="E93" s="329"/>
      <c r="F93" s="314"/>
      <c r="G93" s="327"/>
      <c r="H93" s="314"/>
      <c r="I93" s="314"/>
      <c r="J93" s="316"/>
      <c r="K93" s="314"/>
      <c r="L93" s="316"/>
      <c r="M93" s="314"/>
      <c r="N93" s="314"/>
      <c r="O93" s="314"/>
      <c r="P93" s="317"/>
      <c r="Q93" s="315"/>
      <c r="R93" s="313"/>
      <c r="S93" s="314"/>
      <c r="T93" s="153" t="s">
        <v>51</v>
      </c>
      <c r="U93" s="218">
        <f>IFERROR(VLOOKUP(T93,vstupy!$B$2:$C$12,2,FALSE),0)</f>
        <v>0</v>
      </c>
      <c r="V93" s="315"/>
      <c r="W93" s="335"/>
      <c r="X93" s="333"/>
      <c r="Y93" s="310"/>
      <c r="Z93" s="310"/>
      <c r="AA93" s="310"/>
      <c r="AB93" s="310"/>
      <c r="AC93" s="310"/>
      <c r="AD93" s="310"/>
      <c r="AE93" s="345"/>
      <c r="AF93" s="282"/>
      <c r="AG93" s="281"/>
      <c r="AH93" s="281"/>
      <c r="AI93" s="281"/>
      <c r="AJ93" s="281"/>
      <c r="AK93" s="281"/>
      <c r="AL93" s="281"/>
      <c r="AM93" s="287"/>
      <c r="AN93" s="271"/>
      <c r="AO93" s="271"/>
      <c r="AP93" s="271"/>
      <c r="AQ93" s="271"/>
      <c r="AR93" s="271"/>
      <c r="AS93" s="271"/>
      <c r="AT93" s="271"/>
      <c r="AU93" s="297"/>
      <c r="AV93" s="282"/>
      <c r="AW93" s="281"/>
      <c r="AX93" s="281"/>
      <c r="AY93" s="281"/>
      <c r="AZ93" s="281"/>
      <c r="BA93" s="281"/>
      <c r="BB93" s="281"/>
      <c r="BC93" s="287"/>
      <c r="BD93" s="282"/>
      <c r="BE93" s="281"/>
      <c r="BF93" s="281"/>
      <c r="BG93" s="281"/>
      <c r="BH93" s="281"/>
      <c r="BI93" s="281"/>
      <c r="BJ93" s="281"/>
      <c r="BK93" s="287"/>
      <c r="BL93" s="306"/>
      <c r="BM93" s="282"/>
      <c r="BN93" s="281"/>
      <c r="BO93" s="281"/>
      <c r="BP93" s="281"/>
      <c r="BQ93" s="281"/>
      <c r="BR93" s="281"/>
      <c r="BS93" s="281"/>
      <c r="BT93" s="287"/>
      <c r="BU93" s="282"/>
      <c r="BV93" s="271"/>
      <c r="BW93" s="271"/>
      <c r="BX93" s="271"/>
      <c r="BY93" s="271"/>
      <c r="BZ93" s="271"/>
      <c r="CA93" s="271"/>
      <c r="CB93" s="272"/>
      <c r="CC93" s="282"/>
      <c r="CD93" s="287"/>
    </row>
    <row r="94" spans="2:82" ht="12.6" customHeight="1" x14ac:dyDescent="0.2">
      <c r="B94" s="346">
        <v>29</v>
      </c>
      <c r="C94" s="329"/>
      <c r="D94" s="329"/>
      <c r="E94" s="329"/>
      <c r="F94" s="314" t="s">
        <v>177</v>
      </c>
      <c r="G94" s="327"/>
      <c r="H94" s="314"/>
      <c r="I94" s="314"/>
      <c r="J94" s="316">
        <f t="shared" ref="J94" si="1207">IF(I94="N",0,I94)</f>
        <v>0</v>
      </c>
      <c r="K94" s="314"/>
      <c r="L94" s="316">
        <f t="shared" si="1121"/>
        <v>0</v>
      </c>
      <c r="M94" s="314" t="s">
        <v>177</v>
      </c>
      <c r="N94" s="314"/>
      <c r="O94" s="314"/>
      <c r="P94" s="317"/>
      <c r="Q94" s="315" t="s">
        <v>50</v>
      </c>
      <c r="R94" s="313">
        <f>VLOOKUP(Q94,vstupy!$B$17:$C$27,2,FALSE)</f>
        <v>0</v>
      </c>
      <c r="S94" s="314"/>
      <c r="T94" s="153" t="s">
        <v>51</v>
      </c>
      <c r="U94" s="218">
        <f>IFERROR(VLOOKUP(T94,vstupy!$B$2:$C$12,2,FALSE),0)</f>
        <v>0</v>
      </c>
      <c r="V94" s="315" t="s">
        <v>50</v>
      </c>
      <c r="W94" s="334">
        <f>VLOOKUP(V94,vstupy!$B$17:$C$27,2,FALSE)</f>
        <v>0</v>
      </c>
      <c r="X94" s="332" t="str">
        <f t="shared" ref="X94" si="1208">IFERROR(IF(J94=0,"N",N94/I94),0)</f>
        <v>N</v>
      </c>
      <c r="Y94" s="309">
        <f t="shared" ref="Y94" si="1209">N94</f>
        <v>0</v>
      </c>
      <c r="Z94" s="309" t="str">
        <f t="shared" ref="Z94" si="1210">IFERROR(IF(J94=0,"N",O94/I94),0)</f>
        <v>N</v>
      </c>
      <c r="AA94" s="309">
        <f t="shared" si="683"/>
        <v>0</v>
      </c>
      <c r="AB94" s="309">
        <f t="shared" ref="AB94" si="1211">P94*R94</f>
        <v>0</v>
      </c>
      <c r="AC94" s="309">
        <f t="shared" si="1038"/>
        <v>0</v>
      </c>
      <c r="AD94" s="343">
        <f t="shared" ref="AD94" si="1212">IF(S94&gt;0,IF(W94&gt;0,($G$7/160)*(S94/60)*W94,0),IF(W94&gt;0,($G$7/160)*((U94+U95+U96)/60)*W94,0))</f>
        <v>0</v>
      </c>
      <c r="AE94" s="344">
        <f t="shared" si="994"/>
        <v>0</v>
      </c>
      <c r="AF94" s="282">
        <f>IF($M94="In (zvyšuje náklady)",X94,0)</f>
        <v>0</v>
      </c>
      <c r="AG94" s="281">
        <f t="shared" ref="AG94:AM94" si="1213">IF($M94="In (zvyšuje náklady)",Y94,0)</f>
        <v>0</v>
      </c>
      <c r="AH94" s="281">
        <f t="shared" si="1213"/>
        <v>0</v>
      </c>
      <c r="AI94" s="281">
        <f t="shared" si="1213"/>
        <v>0</v>
      </c>
      <c r="AJ94" s="281">
        <f t="shared" si="1213"/>
        <v>0</v>
      </c>
      <c r="AK94" s="281">
        <f t="shared" si="1213"/>
        <v>0</v>
      </c>
      <c r="AL94" s="281">
        <f t="shared" si="1213"/>
        <v>0</v>
      </c>
      <c r="AM94" s="287">
        <f t="shared" si="1213"/>
        <v>0</v>
      </c>
      <c r="AN94" s="298" t="str">
        <f t="shared" ref="AN94" si="1214">IF($M94="In (zvyšuje náklady)",0,X94)</f>
        <v>N</v>
      </c>
      <c r="AO94" s="298">
        <f t="shared" ref="AO94" si="1215">IF($M94="In (zvyšuje náklady)",0,Y94)</f>
        <v>0</v>
      </c>
      <c r="AP94" s="298" t="str">
        <f t="shared" ref="AP94" si="1216">IF($M94="In (zvyšuje náklady)",0,Z94)</f>
        <v>N</v>
      </c>
      <c r="AQ94" s="298">
        <f t="shared" ref="AQ94" si="1217">IF($M94="In (zvyšuje náklady)",0,AA94)</f>
        <v>0</v>
      </c>
      <c r="AR94" s="298">
        <f t="shared" ref="AR94" si="1218">IF($M94="In (zvyšuje náklady)",0,AB94)</f>
        <v>0</v>
      </c>
      <c r="AS94" s="298">
        <f t="shared" ref="AS94" si="1219">IF($M94="In (zvyšuje náklady)",0,AC94)</f>
        <v>0</v>
      </c>
      <c r="AT94" s="298">
        <f t="shared" ref="AT94" si="1220">IF($M94="In (zvyšuje náklady)",0,AD94)</f>
        <v>0</v>
      </c>
      <c r="AU94" s="296">
        <f t="shared" ref="AU94" si="1221">IF($M94="In (zvyšuje náklady)",0,AE94)</f>
        <v>0</v>
      </c>
      <c r="AV94" s="282">
        <f t="shared" ref="AV94:BB94" si="1222">IF($L94&gt;0,AF94,0)</f>
        <v>0</v>
      </c>
      <c r="AW94" s="281">
        <f t="shared" ref="AW94:AY94" si="1223">IF($L94&gt;0,$L94*AV94,0)</f>
        <v>0</v>
      </c>
      <c r="AX94" s="281">
        <f t="shared" si="1222"/>
        <v>0</v>
      </c>
      <c r="AY94" s="281">
        <f t="shared" si="1223"/>
        <v>0</v>
      </c>
      <c r="AZ94" s="281">
        <f t="shared" si="1222"/>
        <v>0</v>
      </c>
      <c r="BA94" s="281">
        <f t="shared" ref="BA94" si="1224">IF($L94&gt;0,$L94*AZ94,0)</f>
        <v>0</v>
      </c>
      <c r="BB94" s="281">
        <f t="shared" si="1222"/>
        <v>0</v>
      </c>
      <c r="BC94" s="287">
        <f t="shared" ref="BC94" si="1225">IF($L94&gt;0,$L94*BB94,0)</f>
        <v>0</v>
      </c>
      <c r="BD94" s="282">
        <f t="shared" ref="BD94" si="1226">IF($L94&gt;0,AN94,0)</f>
        <v>0</v>
      </c>
      <c r="BE94" s="281">
        <f t="shared" ref="BE94" si="1227">IF($L94&gt;0,$L94*BD94,0)</f>
        <v>0</v>
      </c>
      <c r="BF94" s="281">
        <f t="shared" ref="BF94" si="1228">IF($L94&gt;0,AP94,0)</f>
        <v>0</v>
      </c>
      <c r="BG94" s="281">
        <f t="shared" ref="BG94" si="1229">IF($L94&gt;0,$L94*BF94,0)</f>
        <v>0</v>
      </c>
      <c r="BH94" s="281">
        <f t="shared" ref="BH94" si="1230">IF($L94&gt;0,AR94,0)</f>
        <v>0</v>
      </c>
      <c r="BI94" s="281">
        <f t="shared" ref="BI94" si="1231">IF($L94&gt;0,$L94*BH94,0)</f>
        <v>0</v>
      </c>
      <c r="BJ94" s="281">
        <f t="shared" ref="BJ94" si="1232">IF($L94&gt;0,AT94,0)</f>
        <v>0</v>
      </c>
      <c r="BK94" s="287">
        <f t="shared" ref="BK94" si="1233">IF($L94&gt;0,$L94*BJ94,0)</f>
        <v>0</v>
      </c>
      <c r="BL94" s="306">
        <f>IF(F94=vstupy!F$6,"1",0)</f>
        <v>0</v>
      </c>
      <c r="BM94" s="282">
        <f t="shared" ref="BM94" si="1234">IF($BL94="1",AF94,0)</f>
        <v>0</v>
      </c>
      <c r="BN94" s="281">
        <f t="shared" ref="BN94" si="1235">IF($BL94="1",AG94,0)</f>
        <v>0</v>
      </c>
      <c r="BO94" s="281">
        <f t="shared" ref="BO94" si="1236">IF($BL94="1",AH94,0)</f>
        <v>0</v>
      </c>
      <c r="BP94" s="281">
        <f t="shared" ref="BP94" si="1237">IF($BL94="1",AI94,0)</f>
        <v>0</v>
      </c>
      <c r="BQ94" s="281">
        <f t="shared" ref="BQ94" si="1238">IF($BL94="1",AJ94,0)</f>
        <v>0</v>
      </c>
      <c r="BR94" s="281">
        <f t="shared" ref="BR94" si="1239">IF($BL94="1",AK94,0)</f>
        <v>0</v>
      </c>
      <c r="BS94" s="281">
        <f t="shared" ref="BS94" si="1240">IF($BL94="1",AL94,0)</f>
        <v>0</v>
      </c>
      <c r="BT94" s="287">
        <f t="shared" ref="BT94" si="1241">IF($BL94="1",AM94,0)</f>
        <v>0</v>
      </c>
      <c r="BU94" s="282">
        <f t="shared" ref="BU94" si="1242">IF($BL94="1",AN94,0)</f>
        <v>0</v>
      </c>
      <c r="BV94" s="271">
        <f t="shared" ref="BV94" si="1243">IF($BL94="1",AO94,0)</f>
        <v>0</v>
      </c>
      <c r="BW94" s="271">
        <f t="shared" ref="BW94" si="1244">IF($BL94="1",AP94,0)</f>
        <v>0</v>
      </c>
      <c r="BX94" s="271">
        <f t="shared" ref="BX94" si="1245">IF($BL94="1",AQ94,0)</f>
        <v>0</v>
      </c>
      <c r="BY94" s="271">
        <f t="shared" ref="BY94" si="1246">IF($BL94="1",AR94,0)</f>
        <v>0</v>
      </c>
      <c r="BZ94" s="271">
        <f t="shared" ref="BZ94" si="1247">IF($BL94="1",AS94,0)</f>
        <v>0</v>
      </c>
      <c r="CA94" s="271">
        <f t="shared" ref="CA94" si="1248">IF($BL94="1",AT94,0)</f>
        <v>0</v>
      </c>
      <c r="CB94" s="272">
        <f t="shared" ref="CB94" si="1249">IF($BL94="1",AU94,0)</f>
        <v>0</v>
      </c>
      <c r="CC94" s="282">
        <f>IFERROR(IF($X94="N/A",Z94+AB94+AD94,X94+Z94+AB94+AD94),0)</f>
        <v>0</v>
      </c>
      <c r="CD94" s="287">
        <f>Y94+AA94+AC94+AE94</f>
        <v>0</v>
      </c>
    </row>
    <row r="95" spans="2:82" ht="12.6" customHeight="1" x14ac:dyDescent="0.2">
      <c r="B95" s="346"/>
      <c r="C95" s="329"/>
      <c r="D95" s="329"/>
      <c r="E95" s="329"/>
      <c r="F95" s="314"/>
      <c r="G95" s="327"/>
      <c r="H95" s="314"/>
      <c r="I95" s="314"/>
      <c r="J95" s="316"/>
      <c r="K95" s="314"/>
      <c r="L95" s="316"/>
      <c r="M95" s="314"/>
      <c r="N95" s="314"/>
      <c r="O95" s="314"/>
      <c r="P95" s="317"/>
      <c r="Q95" s="315"/>
      <c r="R95" s="313"/>
      <c r="S95" s="314"/>
      <c r="T95" s="153" t="s">
        <v>51</v>
      </c>
      <c r="U95" s="218">
        <f>IFERROR(VLOOKUP(T95,vstupy!$B$2:$C$12,2,FALSE),0)</f>
        <v>0</v>
      </c>
      <c r="V95" s="315"/>
      <c r="W95" s="335"/>
      <c r="X95" s="332"/>
      <c r="Y95" s="310"/>
      <c r="Z95" s="310"/>
      <c r="AA95" s="310"/>
      <c r="AB95" s="310"/>
      <c r="AC95" s="310"/>
      <c r="AD95" s="310"/>
      <c r="AE95" s="345"/>
      <c r="AF95" s="282"/>
      <c r="AG95" s="281"/>
      <c r="AH95" s="281"/>
      <c r="AI95" s="281"/>
      <c r="AJ95" s="281"/>
      <c r="AK95" s="281"/>
      <c r="AL95" s="281"/>
      <c r="AM95" s="287"/>
      <c r="AN95" s="271"/>
      <c r="AO95" s="271"/>
      <c r="AP95" s="271"/>
      <c r="AQ95" s="271"/>
      <c r="AR95" s="271"/>
      <c r="AS95" s="271"/>
      <c r="AT95" s="271"/>
      <c r="AU95" s="297"/>
      <c r="AV95" s="282"/>
      <c r="AW95" s="281"/>
      <c r="AX95" s="281"/>
      <c r="AY95" s="281"/>
      <c r="AZ95" s="281"/>
      <c r="BA95" s="281"/>
      <c r="BB95" s="281"/>
      <c r="BC95" s="287"/>
      <c r="BD95" s="282"/>
      <c r="BE95" s="281"/>
      <c r="BF95" s="281"/>
      <c r="BG95" s="281"/>
      <c r="BH95" s="281"/>
      <c r="BI95" s="281"/>
      <c r="BJ95" s="281"/>
      <c r="BK95" s="287"/>
      <c r="BL95" s="306"/>
      <c r="BM95" s="282"/>
      <c r="BN95" s="281"/>
      <c r="BO95" s="281"/>
      <c r="BP95" s="281"/>
      <c r="BQ95" s="281"/>
      <c r="BR95" s="281"/>
      <c r="BS95" s="281"/>
      <c r="BT95" s="287"/>
      <c r="BU95" s="282"/>
      <c r="BV95" s="271"/>
      <c r="BW95" s="271"/>
      <c r="BX95" s="271"/>
      <c r="BY95" s="271"/>
      <c r="BZ95" s="271"/>
      <c r="CA95" s="271"/>
      <c r="CB95" s="272"/>
      <c r="CC95" s="282"/>
      <c r="CD95" s="287"/>
    </row>
    <row r="96" spans="2:82" ht="12.6" customHeight="1" x14ac:dyDescent="0.2">
      <c r="B96" s="346"/>
      <c r="C96" s="329"/>
      <c r="D96" s="329"/>
      <c r="E96" s="329"/>
      <c r="F96" s="314"/>
      <c r="G96" s="327"/>
      <c r="H96" s="314"/>
      <c r="I96" s="314"/>
      <c r="J96" s="316"/>
      <c r="K96" s="314"/>
      <c r="L96" s="316"/>
      <c r="M96" s="314"/>
      <c r="N96" s="314"/>
      <c r="O96" s="314"/>
      <c r="P96" s="317"/>
      <c r="Q96" s="315"/>
      <c r="R96" s="313"/>
      <c r="S96" s="314"/>
      <c r="T96" s="153" t="s">
        <v>51</v>
      </c>
      <c r="U96" s="218">
        <f>IFERROR(VLOOKUP(T96,vstupy!$B$2:$C$12,2,FALSE),0)</f>
        <v>0</v>
      </c>
      <c r="V96" s="315"/>
      <c r="W96" s="335"/>
      <c r="X96" s="333"/>
      <c r="Y96" s="310"/>
      <c r="Z96" s="310"/>
      <c r="AA96" s="310"/>
      <c r="AB96" s="310"/>
      <c r="AC96" s="310"/>
      <c r="AD96" s="310"/>
      <c r="AE96" s="345"/>
      <c r="AF96" s="282"/>
      <c r="AG96" s="281"/>
      <c r="AH96" s="281"/>
      <c r="AI96" s="281"/>
      <c r="AJ96" s="281"/>
      <c r="AK96" s="281"/>
      <c r="AL96" s="281"/>
      <c r="AM96" s="287"/>
      <c r="AN96" s="271"/>
      <c r="AO96" s="271"/>
      <c r="AP96" s="271"/>
      <c r="AQ96" s="271"/>
      <c r="AR96" s="271"/>
      <c r="AS96" s="271"/>
      <c r="AT96" s="271"/>
      <c r="AU96" s="297"/>
      <c r="AV96" s="282"/>
      <c r="AW96" s="281"/>
      <c r="AX96" s="281"/>
      <c r="AY96" s="281"/>
      <c r="AZ96" s="281"/>
      <c r="BA96" s="281"/>
      <c r="BB96" s="281"/>
      <c r="BC96" s="287"/>
      <c r="BD96" s="282"/>
      <c r="BE96" s="281"/>
      <c r="BF96" s="281"/>
      <c r="BG96" s="281"/>
      <c r="BH96" s="281"/>
      <c r="BI96" s="281"/>
      <c r="BJ96" s="281"/>
      <c r="BK96" s="287"/>
      <c r="BL96" s="306"/>
      <c r="BM96" s="282"/>
      <c r="BN96" s="281"/>
      <c r="BO96" s="281"/>
      <c r="BP96" s="281"/>
      <c r="BQ96" s="281"/>
      <c r="BR96" s="281"/>
      <c r="BS96" s="281"/>
      <c r="BT96" s="287"/>
      <c r="BU96" s="282"/>
      <c r="BV96" s="271"/>
      <c r="BW96" s="271"/>
      <c r="BX96" s="271"/>
      <c r="BY96" s="271"/>
      <c r="BZ96" s="271"/>
      <c r="CA96" s="271"/>
      <c r="CB96" s="272"/>
      <c r="CC96" s="282"/>
      <c r="CD96" s="287"/>
    </row>
    <row r="97" spans="2:82" ht="12.6" customHeight="1" x14ac:dyDescent="0.2">
      <c r="B97" s="346">
        <v>30</v>
      </c>
      <c r="C97" s="329"/>
      <c r="D97" s="329"/>
      <c r="E97" s="329"/>
      <c r="F97" s="314" t="s">
        <v>177</v>
      </c>
      <c r="G97" s="327"/>
      <c r="H97" s="314"/>
      <c r="I97" s="314"/>
      <c r="J97" s="316">
        <f t="shared" ref="J97" si="1250">IF(I97="N",0,I97)</f>
        <v>0</v>
      </c>
      <c r="K97" s="314"/>
      <c r="L97" s="316">
        <f t="shared" si="1121"/>
        <v>0</v>
      </c>
      <c r="M97" s="314" t="s">
        <v>177</v>
      </c>
      <c r="N97" s="314"/>
      <c r="O97" s="314"/>
      <c r="P97" s="317"/>
      <c r="Q97" s="315" t="s">
        <v>50</v>
      </c>
      <c r="R97" s="313">
        <f>VLOOKUP(Q97,vstupy!$B$17:$C$27,2,FALSE)</f>
        <v>0</v>
      </c>
      <c r="S97" s="314"/>
      <c r="T97" s="153" t="s">
        <v>51</v>
      </c>
      <c r="U97" s="218">
        <f>IFERROR(VLOOKUP(T97,vstupy!$B$2:$C$12,2,FALSE),0)</f>
        <v>0</v>
      </c>
      <c r="V97" s="315" t="s">
        <v>50</v>
      </c>
      <c r="W97" s="334">
        <f>VLOOKUP(V97,vstupy!$B$17:$C$27,2,FALSE)</f>
        <v>0</v>
      </c>
      <c r="X97" s="332" t="str">
        <f t="shared" ref="X97" si="1251">IFERROR(IF(J97=0,"N",N97/I97),0)</f>
        <v>N</v>
      </c>
      <c r="Y97" s="309">
        <f t="shared" ref="Y97" si="1252">N97</f>
        <v>0</v>
      </c>
      <c r="Z97" s="309" t="str">
        <f t="shared" ref="Z97" si="1253">IFERROR(IF(J97=0,"N",O97/I97),0)</f>
        <v>N</v>
      </c>
      <c r="AA97" s="309">
        <f t="shared" si="727"/>
        <v>0</v>
      </c>
      <c r="AB97" s="309">
        <f t="shared" ref="AB97" si="1254">P97*R97</f>
        <v>0</v>
      </c>
      <c r="AC97" s="309">
        <f t="shared" si="1038"/>
        <v>0</v>
      </c>
      <c r="AD97" s="343">
        <f t="shared" ref="AD97" si="1255">IF(S97&gt;0,IF(W97&gt;0,($G$7/160)*(S97/60)*W97,0),IF(W97&gt;0,($G$7/160)*((U97+U98+U99)/60)*W97,0))</f>
        <v>0</v>
      </c>
      <c r="AE97" s="344">
        <f t="shared" si="994"/>
        <v>0</v>
      </c>
      <c r="AF97" s="282">
        <f>IF($M97="In (zvyšuje náklady)",X97,0)</f>
        <v>0</v>
      </c>
      <c r="AG97" s="281">
        <f t="shared" ref="AG97:AM97" si="1256">IF($M97="In (zvyšuje náklady)",Y97,0)</f>
        <v>0</v>
      </c>
      <c r="AH97" s="281">
        <f t="shared" si="1256"/>
        <v>0</v>
      </c>
      <c r="AI97" s="281">
        <f t="shared" si="1256"/>
        <v>0</v>
      </c>
      <c r="AJ97" s="281">
        <f t="shared" si="1256"/>
        <v>0</v>
      </c>
      <c r="AK97" s="281">
        <f t="shared" si="1256"/>
        <v>0</v>
      </c>
      <c r="AL97" s="281">
        <f t="shared" si="1256"/>
        <v>0</v>
      </c>
      <c r="AM97" s="287">
        <f t="shared" si="1256"/>
        <v>0</v>
      </c>
      <c r="AN97" s="298" t="str">
        <f t="shared" ref="AN97" si="1257">IF($M97="In (zvyšuje náklady)",0,X97)</f>
        <v>N</v>
      </c>
      <c r="AO97" s="298">
        <f t="shared" ref="AO97" si="1258">IF($M97="In (zvyšuje náklady)",0,Y97)</f>
        <v>0</v>
      </c>
      <c r="AP97" s="298" t="str">
        <f t="shared" ref="AP97" si="1259">IF($M97="In (zvyšuje náklady)",0,Z97)</f>
        <v>N</v>
      </c>
      <c r="AQ97" s="298">
        <f t="shared" ref="AQ97" si="1260">IF($M97="In (zvyšuje náklady)",0,AA97)</f>
        <v>0</v>
      </c>
      <c r="AR97" s="298">
        <f t="shared" ref="AR97" si="1261">IF($M97="In (zvyšuje náklady)",0,AB97)</f>
        <v>0</v>
      </c>
      <c r="AS97" s="298">
        <f t="shared" ref="AS97" si="1262">IF($M97="In (zvyšuje náklady)",0,AC97)</f>
        <v>0</v>
      </c>
      <c r="AT97" s="298">
        <f t="shared" ref="AT97" si="1263">IF($M97="In (zvyšuje náklady)",0,AD97)</f>
        <v>0</v>
      </c>
      <c r="AU97" s="296">
        <f t="shared" ref="AU97" si="1264">IF($M97="In (zvyšuje náklady)",0,AE97)</f>
        <v>0</v>
      </c>
      <c r="AV97" s="282">
        <f t="shared" ref="AV97:BB97" si="1265">IF($L97&gt;0,AF97,0)</f>
        <v>0</v>
      </c>
      <c r="AW97" s="281">
        <f t="shared" ref="AW97:AY97" si="1266">IF($L97&gt;0,$L97*AV97,0)</f>
        <v>0</v>
      </c>
      <c r="AX97" s="281">
        <f t="shared" si="1265"/>
        <v>0</v>
      </c>
      <c r="AY97" s="281">
        <f t="shared" si="1266"/>
        <v>0</v>
      </c>
      <c r="AZ97" s="281">
        <f t="shared" si="1265"/>
        <v>0</v>
      </c>
      <c r="BA97" s="281">
        <f t="shared" ref="BA97" si="1267">IF($L97&gt;0,$L97*AZ97,0)</f>
        <v>0</v>
      </c>
      <c r="BB97" s="281">
        <f t="shared" si="1265"/>
        <v>0</v>
      </c>
      <c r="BC97" s="287">
        <f t="shared" ref="BC97" si="1268">IF($L97&gt;0,$L97*BB97,0)</f>
        <v>0</v>
      </c>
      <c r="BD97" s="282">
        <f t="shared" ref="BD97" si="1269">IF($L97&gt;0,AN97,0)</f>
        <v>0</v>
      </c>
      <c r="BE97" s="281">
        <f t="shared" ref="BE97" si="1270">IF($L97&gt;0,$L97*BD97,0)</f>
        <v>0</v>
      </c>
      <c r="BF97" s="281">
        <f t="shared" ref="BF97" si="1271">IF($L97&gt;0,AP97,0)</f>
        <v>0</v>
      </c>
      <c r="BG97" s="281">
        <f t="shared" ref="BG97" si="1272">IF($L97&gt;0,$L97*BF97,0)</f>
        <v>0</v>
      </c>
      <c r="BH97" s="281">
        <f t="shared" ref="BH97" si="1273">IF($L97&gt;0,AR97,0)</f>
        <v>0</v>
      </c>
      <c r="BI97" s="281">
        <f t="shared" ref="BI97" si="1274">IF($L97&gt;0,$L97*BH97,0)</f>
        <v>0</v>
      </c>
      <c r="BJ97" s="281">
        <f t="shared" ref="BJ97" si="1275">IF($L97&gt;0,AT97,0)</f>
        <v>0</v>
      </c>
      <c r="BK97" s="287">
        <f t="shared" ref="BK97" si="1276">IF($L97&gt;0,$L97*BJ97,0)</f>
        <v>0</v>
      </c>
      <c r="BL97" s="306">
        <f>IF(F97=vstupy!F$6,"1",0)</f>
        <v>0</v>
      </c>
      <c r="BM97" s="282">
        <f t="shared" ref="BM97" si="1277">IF($BL97="1",AF97,0)</f>
        <v>0</v>
      </c>
      <c r="BN97" s="281">
        <f t="shared" ref="BN97" si="1278">IF($BL97="1",AG97,0)</f>
        <v>0</v>
      </c>
      <c r="BO97" s="281">
        <f t="shared" ref="BO97" si="1279">IF($BL97="1",AH97,0)</f>
        <v>0</v>
      </c>
      <c r="BP97" s="281">
        <f t="shared" ref="BP97" si="1280">IF($BL97="1",AI97,0)</f>
        <v>0</v>
      </c>
      <c r="BQ97" s="281">
        <f t="shared" ref="BQ97" si="1281">IF($BL97="1",AJ97,0)</f>
        <v>0</v>
      </c>
      <c r="BR97" s="281">
        <f t="shared" ref="BR97" si="1282">IF($BL97="1",AK97,0)</f>
        <v>0</v>
      </c>
      <c r="BS97" s="281">
        <f t="shared" ref="BS97" si="1283">IF($BL97="1",AL97,0)</f>
        <v>0</v>
      </c>
      <c r="BT97" s="287">
        <f t="shared" ref="BT97" si="1284">IF($BL97="1",AM97,0)</f>
        <v>0</v>
      </c>
      <c r="BU97" s="282">
        <f t="shared" ref="BU97" si="1285">IF($BL97="1",AN97,0)</f>
        <v>0</v>
      </c>
      <c r="BV97" s="271">
        <f t="shared" ref="BV97" si="1286">IF($BL97="1",AO97,0)</f>
        <v>0</v>
      </c>
      <c r="BW97" s="271">
        <f t="shared" ref="BW97" si="1287">IF($BL97="1",AP97,0)</f>
        <v>0</v>
      </c>
      <c r="BX97" s="271">
        <f t="shared" ref="BX97" si="1288">IF($BL97="1",AQ97,0)</f>
        <v>0</v>
      </c>
      <c r="BY97" s="271">
        <f t="shared" ref="BY97" si="1289">IF($BL97="1",AR97,0)</f>
        <v>0</v>
      </c>
      <c r="BZ97" s="271">
        <f t="shared" ref="BZ97" si="1290">IF($BL97="1",AS97,0)</f>
        <v>0</v>
      </c>
      <c r="CA97" s="271">
        <f t="shared" ref="CA97" si="1291">IF($BL97="1",AT97,0)</f>
        <v>0</v>
      </c>
      <c r="CB97" s="272">
        <f t="shared" ref="CB97" si="1292">IF($BL97="1",AU97,0)</f>
        <v>0</v>
      </c>
      <c r="CC97" s="282">
        <f>IFERROR(IF($X97="N/A",Z97+AB97+AD97,X97+Z97+AB97+AD97),0)</f>
        <v>0</v>
      </c>
      <c r="CD97" s="287">
        <f>Y97+AA97+AC97+AE97</f>
        <v>0</v>
      </c>
    </row>
    <row r="98" spans="2:82" ht="12.6" customHeight="1" x14ac:dyDescent="0.2">
      <c r="B98" s="346"/>
      <c r="C98" s="329"/>
      <c r="D98" s="329"/>
      <c r="E98" s="329"/>
      <c r="F98" s="314"/>
      <c r="G98" s="327"/>
      <c r="H98" s="314"/>
      <c r="I98" s="314"/>
      <c r="J98" s="316"/>
      <c r="K98" s="314"/>
      <c r="L98" s="316"/>
      <c r="M98" s="314"/>
      <c r="N98" s="314"/>
      <c r="O98" s="314"/>
      <c r="P98" s="317"/>
      <c r="Q98" s="315"/>
      <c r="R98" s="313"/>
      <c r="S98" s="314"/>
      <c r="T98" s="153" t="s">
        <v>51</v>
      </c>
      <c r="U98" s="218">
        <f>IFERROR(VLOOKUP(T98,vstupy!$B$2:$C$12,2,FALSE),0)</f>
        <v>0</v>
      </c>
      <c r="V98" s="315"/>
      <c r="W98" s="335"/>
      <c r="X98" s="332"/>
      <c r="Y98" s="310"/>
      <c r="Z98" s="310"/>
      <c r="AA98" s="310"/>
      <c r="AB98" s="310"/>
      <c r="AC98" s="310"/>
      <c r="AD98" s="310"/>
      <c r="AE98" s="345"/>
      <c r="AF98" s="282"/>
      <c r="AG98" s="281"/>
      <c r="AH98" s="281"/>
      <c r="AI98" s="281"/>
      <c r="AJ98" s="281"/>
      <c r="AK98" s="281"/>
      <c r="AL98" s="281"/>
      <c r="AM98" s="287"/>
      <c r="AN98" s="271"/>
      <c r="AO98" s="271"/>
      <c r="AP98" s="271"/>
      <c r="AQ98" s="271"/>
      <c r="AR98" s="271"/>
      <c r="AS98" s="271"/>
      <c r="AT98" s="271"/>
      <c r="AU98" s="297"/>
      <c r="AV98" s="282"/>
      <c r="AW98" s="281"/>
      <c r="AX98" s="281"/>
      <c r="AY98" s="281"/>
      <c r="AZ98" s="281"/>
      <c r="BA98" s="281"/>
      <c r="BB98" s="281"/>
      <c r="BC98" s="287"/>
      <c r="BD98" s="282"/>
      <c r="BE98" s="281"/>
      <c r="BF98" s="281"/>
      <c r="BG98" s="281"/>
      <c r="BH98" s="281"/>
      <c r="BI98" s="281"/>
      <c r="BJ98" s="281"/>
      <c r="BK98" s="287"/>
      <c r="BL98" s="306"/>
      <c r="BM98" s="282"/>
      <c r="BN98" s="281"/>
      <c r="BO98" s="281"/>
      <c r="BP98" s="281"/>
      <c r="BQ98" s="281"/>
      <c r="BR98" s="281"/>
      <c r="BS98" s="281"/>
      <c r="BT98" s="287"/>
      <c r="BU98" s="282"/>
      <c r="BV98" s="271"/>
      <c r="BW98" s="271"/>
      <c r="BX98" s="271"/>
      <c r="BY98" s="271"/>
      <c r="BZ98" s="271"/>
      <c r="CA98" s="271"/>
      <c r="CB98" s="272"/>
      <c r="CC98" s="282"/>
      <c r="CD98" s="287"/>
    </row>
    <row r="99" spans="2:82" ht="12.6" customHeight="1" x14ac:dyDescent="0.2">
      <c r="B99" s="346"/>
      <c r="C99" s="329"/>
      <c r="D99" s="329"/>
      <c r="E99" s="329"/>
      <c r="F99" s="314"/>
      <c r="G99" s="327"/>
      <c r="H99" s="314"/>
      <c r="I99" s="314"/>
      <c r="J99" s="316"/>
      <c r="K99" s="314"/>
      <c r="L99" s="316"/>
      <c r="M99" s="314"/>
      <c r="N99" s="314"/>
      <c r="O99" s="314"/>
      <c r="P99" s="317"/>
      <c r="Q99" s="315"/>
      <c r="R99" s="313"/>
      <c r="S99" s="314"/>
      <c r="T99" s="153" t="s">
        <v>51</v>
      </c>
      <c r="U99" s="218">
        <f>IFERROR(VLOOKUP(T99,vstupy!$B$2:$C$12,2,FALSE),0)</f>
        <v>0</v>
      </c>
      <c r="V99" s="315"/>
      <c r="W99" s="335"/>
      <c r="X99" s="333"/>
      <c r="Y99" s="310"/>
      <c r="Z99" s="310"/>
      <c r="AA99" s="310"/>
      <c r="AB99" s="310"/>
      <c r="AC99" s="310"/>
      <c r="AD99" s="310"/>
      <c r="AE99" s="345"/>
      <c r="AF99" s="282"/>
      <c r="AG99" s="281"/>
      <c r="AH99" s="281"/>
      <c r="AI99" s="281"/>
      <c r="AJ99" s="281"/>
      <c r="AK99" s="281"/>
      <c r="AL99" s="281"/>
      <c r="AM99" s="287"/>
      <c r="AN99" s="271"/>
      <c r="AO99" s="271"/>
      <c r="AP99" s="271"/>
      <c r="AQ99" s="271"/>
      <c r="AR99" s="271"/>
      <c r="AS99" s="271"/>
      <c r="AT99" s="271"/>
      <c r="AU99" s="297"/>
      <c r="AV99" s="282"/>
      <c r="AW99" s="281"/>
      <c r="AX99" s="281"/>
      <c r="AY99" s="281"/>
      <c r="AZ99" s="281"/>
      <c r="BA99" s="281"/>
      <c r="BB99" s="281"/>
      <c r="BC99" s="287"/>
      <c r="BD99" s="282"/>
      <c r="BE99" s="281"/>
      <c r="BF99" s="281"/>
      <c r="BG99" s="281"/>
      <c r="BH99" s="281"/>
      <c r="BI99" s="281"/>
      <c r="BJ99" s="281"/>
      <c r="BK99" s="287"/>
      <c r="BL99" s="306"/>
      <c r="BM99" s="282"/>
      <c r="BN99" s="281"/>
      <c r="BO99" s="281"/>
      <c r="BP99" s="281"/>
      <c r="BQ99" s="281"/>
      <c r="BR99" s="281"/>
      <c r="BS99" s="281"/>
      <c r="BT99" s="287"/>
      <c r="BU99" s="282"/>
      <c r="BV99" s="271"/>
      <c r="BW99" s="271"/>
      <c r="BX99" s="271"/>
      <c r="BY99" s="271"/>
      <c r="BZ99" s="271"/>
      <c r="CA99" s="271"/>
      <c r="CB99" s="272"/>
      <c r="CC99" s="282"/>
      <c r="CD99" s="287"/>
    </row>
    <row r="100" spans="2:82" ht="12.6" customHeight="1" x14ac:dyDescent="0.2">
      <c r="B100" s="346">
        <v>31</v>
      </c>
      <c r="C100" s="329"/>
      <c r="D100" s="329"/>
      <c r="E100" s="329"/>
      <c r="F100" s="314" t="s">
        <v>177</v>
      </c>
      <c r="G100" s="327"/>
      <c r="H100" s="314"/>
      <c r="I100" s="314"/>
      <c r="J100" s="316">
        <f t="shared" ref="J100" si="1293">IF(I100="N",0,I100)</f>
        <v>0</v>
      </c>
      <c r="K100" s="314"/>
      <c r="L100" s="316">
        <f t="shared" si="1121"/>
        <v>0</v>
      </c>
      <c r="M100" s="314" t="s">
        <v>177</v>
      </c>
      <c r="N100" s="314"/>
      <c r="O100" s="314"/>
      <c r="P100" s="317"/>
      <c r="Q100" s="315" t="s">
        <v>50</v>
      </c>
      <c r="R100" s="313">
        <f>VLOOKUP(Q100,vstupy!$B$17:$C$27,2,FALSE)</f>
        <v>0</v>
      </c>
      <c r="S100" s="314"/>
      <c r="T100" s="153" t="s">
        <v>51</v>
      </c>
      <c r="U100" s="218">
        <f>IFERROR(VLOOKUP(T100,vstupy!$B$2:$C$12,2,FALSE),0)</f>
        <v>0</v>
      </c>
      <c r="V100" s="315" t="s">
        <v>50</v>
      </c>
      <c r="W100" s="334">
        <f>VLOOKUP(V100,vstupy!$B$17:$C$27,2,FALSE)</f>
        <v>0</v>
      </c>
      <c r="X100" s="332" t="str">
        <f t="shared" ref="X100" si="1294">IFERROR(IF(J100=0,"N",N100/I100),0)</f>
        <v>N</v>
      </c>
      <c r="Y100" s="309">
        <f t="shared" ref="Y100" si="1295">N100</f>
        <v>0</v>
      </c>
      <c r="Z100" s="309" t="str">
        <f t="shared" ref="Z100" si="1296">IFERROR(IF(J100=0,"N",O100/I100),0)</f>
        <v>N</v>
      </c>
      <c r="AA100" s="309">
        <f t="shared" si="771"/>
        <v>0</v>
      </c>
      <c r="AB100" s="309">
        <f t="shared" ref="AB100" si="1297">P100*R100</f>
        <v>0</v>
      </c>
      <c r="AC100" s="309">
        <f t="shared" si="1038"/>
        <v>0</v>
      </c>
      <c r="AD100" s="343">
        <f t="shared" ref="AD100" si="1298">IF(S100&gt;0,IF(W100&gt;0,($G$7/160)*(S100/60)*W100,0),IF(W100&gt;0,($G$7/160)*((U100+U101+U102)/60)*W100,0))</f>
        <v>0</v>
      </c>
      <c r="AE100" s="344">
        <f t="shared" si="994"/>
        <v>0</v>
      </c>
      <c r="AF100" s="282">
        <f>IF($M100="In (zvyšuje náklady)",X100,0)</f>
        <v>0</v>
      </c>
      <c r="AG100" s="281">
        <f t="shared" ref="AG100:AM100" si="1299">IF($M100="In (zvyšuje náklady)",Y100,0)</f>
        <v>0</v>
      </c>
      <c r="AH100" s="281">
        <f t="shared" si="1299"/>
        <v>0</v>
      </c>
      <c r="AI100" s="281">
        <f t="shared" si="1299"/>
        <v>0</v>
      </c>
      <c r="AJ100" s="281">
        <f t="shared" si="1299"/>
        <v>0</v>
      </c>
      <c r="AK100" s="281">
        <f t="shared" si="1299"/>
        <v>0</v>
      </c>
      <c r="AL100" s="281">
        <f t="shared" si="1299"/>
        <v>0</v>
      </c>
      <c r="AM100" s="287">
        <f t="shared" si="1299"/>
        <v>0</v>
      </c>
      <c r="AN100" s="298" t="str">
        <f t="shared" ref="AN100" si="1300">IF($M100="In (zvyšuje náklady)",0,X100)</f>
        <v>N</v>
      </c>
      <c r="AO100" s="298">
        <f t="shared" ref="AO100" si="1301">IF($M100="In (zvyšuje náklady)",0,Y100)</f>
        <v>0</v>
      </c>
      <c r="AP100" s="298" t="str">
        <f t="shared" ref="AP100" si="1302">IF($M100="In (zvyšuje náklady)",0,Z100)</f>
        <v>N</v>
      </c>
      <c r="AQ100" s="298">
        <f t="shared" ref="AQ100" si="1303">IF($M100="In (zvyšuje náklady)",0,AA100)</f>
        <v>0</v>
      </c>
      <c r="AR100" s="298">
        <f t="shared" ref="AR100" si="1304">IF($M100="In (zvyšuje náklady)",0,AB100)</f>
        <v>0</v>
      </c>
      <c r="AS100" s="298">
        <f t="shared" ref="AS100" si="1305">IF($M100="In (zvyšuje náklady)",0,AC100)</f>
        <v>0</v>
      </c>
      <c r="AT100" s="298">
        <f t="shared" ref="AT100" si="1306">IF($M100="In (zvyšuje náklady)",0,AD100)</f>
        <v>0</v>
      </c>
      <c r="AU100" s="296">
        <f t="shared" ref="AU100" si="1307">IF($M100="In (zvyšuje náklady)",0,AE100)</f>
        <v>0</v>
      </c>
      <c r="AV100" s="282">
        <f t="shared" ref="AV100:BB100" si="1308">IF($L100&gt;0,AF100,0)</f>
        <v>0</v>
      </c>
      <c r="AW100" s="281">
        <f t="shared" ref="AW100:AY100" si="1309">IF($L100&gt;0,$L100*AV100,0)</f>
        <v>0</v>
      </c>
      <c r="AX100" s="281">
        <f t="shared" si="1308"/>
        <v>0</v>
      </c>
      <c r="AY100" s="281">
        <f t="shared" si="1309"/>
        <v>0</v>
      </c>
      <c r="AZ100" s="281">
        <f t="shared" si="1308"/>
        <v>0</v>
      </c>
      <c r="BA100" s="281">
        <f t="shared" ref="BA100" si="1310">IF($L100&gt;0,$L100*AZ100,0)</f>
        <v>0</v>
      </c>
      <c r="BB100" s="281">
        <f t="shared" si="1308"/>
        <v>0</v>
      </c>
      <c r="BC100" s="287">
        <f t="shared" ref="BC100" si="1311">IF($L100&gt;0,$L100*BB100,0)</f>
        <v>0</v>
      </c>
      <c r="BD100" s="282">
        <f t="shared" ref="BD100" si="1312">IF($L100&gt;0,AN100,0)</f>
        <v>0</v>
      </c>
      <c r="BE100" s="281">
        <f t="shared" ref="BE100" si="1313">IF($L100&gt;0,$L100*BD100,0)</f>
        <v>0</v>
      </c>
      <c r="BF100" s="281">
        <f t="shared" ref="BF100" si="1314">IF($L100&gt;0,AP100,0)</f>
        <v>0</v>
      </c>
      <c r="BG100" s="281">
        <f t="shared" ref="BG100" si="1315">IF($L100&gt;0,$L100*BF100,0)</f>
        <v>0</v>
      </c>
      <c r="BH100" s="281">
        <f t="shared" ref="BH100" si="1316">IF($L100&gt;0,AR100,0)</f>
        <v>0</v>
      </c>
      <c r="BI100" s="281">
        <f t="shared" ref="BI100" si="1317">IF($L100&gt;0,$L100*BH100,0)</f>
        <v>0</v>
      </c>
      <c r="BJ100" s="281">
        <f t="shared" ref="BJ100" si="1318">IF($L100&gt;0,AT100,0)</f>
        <v>0</v>
      </c>
      <c r="BK100" s="287">
        <f t="shared" ref="BK100" si="1319">IF($L100&gt;0,$L100*BJ100,0)</f>
        <v>0</v>
      </c>
      <c r="BL100" s="306">
        <f>IF(F100=vstupy!F$6,"1",0)</f>
        <v>0</v>
      </c>
      <c r="BM100" s="282">
        <f t="shared" ref="BM100" si="1320">IF($BL100="1",AF100,0)</f>
        <v>0</v>
      </c>
      <c r="BN100" s="281">
        <f t="shared" ref="BN100" si="1321">IF($BL100="1",AG100,0)</f>
        <v>0</v>
      </c>
      <c r="BO100" s="281">
        <f t="shared" ref="BO100" si="1322">IF($BL100="1",AH100,0)</f>
        <v>0</v>
      </c>
      <c r="BP100" s="281">
        <f t="shared" ref="BP100" si="1323">IF($BL100="1",AI100,0)</f>
        <v>0</v>
      </c>
      <c r="BQ100" s="281">
        <f t="shared" ref="BQ100" si="1324">IF($BL100="1",AJ100,0)</f>
        <v>0</v>
      </c>
      <c r="BR100" s="281">
        <f t="shared" ref="BR100" si="1325">IF($BL100="1",AK100,0)</f>
        <v>0</v>
      </c>
      <c r="BS100" s="281">
        <f t="shared" ref="BS100" si="1326">IF($BL100="1",AL100,0)</f>
        <v>0</v>
      </c>
      <c r="BT100" s="287">
        <f t="shared" ref="BT100" si="1327">IF($BL100="1",AM100,0)</f>
        <v>0</v>
      </c>
      <c r="BU100" s="282">
        <f t="shared" ref="BU100" si="1328">IF($BL100="1",AN100,0)</f>
        <v>0</v>
      </c>
      <c r="BV100" s="271">
        <f t="shared" ref="BV100" si="1329">IF($BL100="1",AO100,0)</f>
        <v>0</v>
      </c>
      <c r="BW100" s="271">
        <f t="shared" ref="BW100" si="1330">IF($BL100="1",AP100,0)</f>
        <v>0</v>
      </c>
      <c r="BX100" s="271">
        <f t="shared" ref="BX100" si="1331">IF($BL100="1",AQ100,0)</f>
        <v>0</v>
      </c>
      <c r="BY100" s="271">
        <f t="shared" ref="BY100" si="1332">IF($BL100="1",AR100,0)</f>
        <v>0</v>
      </c>
      <c r="BZ100" s="271">
        <f t="shared" ref="BZ100" si="1333">IF($BL100="1",AS100,0)</f>
        <v>0</v>
      </c>
      <c r="CA100" s="271">
        <f t="shared" ref="CA100" si="1334">IF($BL100="1",AT100,0)</f>
        <v>0</v>
      </c>
      <c r="CB100" s="272">
        <f t="shared" ref="CB100" si="1335">IF($BL100="1",AU100,0)</f>
        <v>0</v>
      </c>
      <c r="CC100" s="282">
        <f>IFERROR(IF($X100="N/A",Z100+AB100+AD100,X100+Z100+AB100+AD100),0)</f>
        <v>0</v>
      </c>
      <c r="CD100" s="287">
        <f>Y100+AA100+AC100+AE100</f>
        <v>0</v>
      </c>
    </row>
    <row r="101" spans="2:82" ht="12.6" customHeight="1" x14ac:dyDescent="0.2">
      <c r="B101" s="346"/>
      <c r="C101" s="329"/>
      <c r="D101" s="329"/>
      <c r="E101" s="329"/>
      <c r="F101" s="314"/>
      <c r="G101" s="327"/>
      <c r="H101" s="314"/>
      <c r="I101" s="314"/>
      <c r="J101" s="316"/>
      <c r="K101" s="314"/>
      <c r="L101" s="316"/>
      <c r="M101" s="314"/>
      <c r="N101" s="314"/>
      <c r="O101" s="314"/>
      <c r="P101" s="317"/>
      <c r="Q101" s="315"/>
      <c r="R101" s="313"/>
      <c r="S101" s="314"/>
      <c r="T101" s="153" t="s">
        <v>51</v>
      </c>
      <c r="U101" s="218">
        <f>IFERROR(VLOOKUP(T101,vstupy!$B$2:$C$12,2,FALSE),0)</f>
        <v>0</v>
      </c>
      <c r="V101" s="315"/>
      <c r="W101" s="335"/>
      <c r="X101" s="332"/>
      <c r="Y101" s="310"/>
      <c r="Z101" s="310"/>
      <c r="AA101" s="310"/>
      <c r="AB101" s="310"/>
      <c r="AC101" s="310"/>
      <c r="AD101" s="310"/>
      <c r="AE101" s="345"/>
      <c r="AF101" s="282"/>
      <c r="AG101" s="281"/>
      <c r="AH101" s="281"/>
      <c r="AI101" s="281"/>
      <c r="AJ101" s="281"/>
      <c r="AK101" s="281"/>
      <c r="AL101" s="281"/>
      <c r="AM101" s="287"/>
      <c r="AN101" s="271"/>
      <c r="AO101" s="271"/>
      <c r="AP101" s="271"/>
      <c r="AQ101" s="271"/>
      <c r="AR101" s="271"/>
      <c r="AS101" s="271"/>
      <c r="AT101" s="271"/>
      <c r="AU101" s="297"/>
      <c r="AV101" s="282"/>
      <c r="AW101" s="281"/>
      <c r="AX101" s="281"/>
      <c r="AY101" s="281"/>
      <c r="AZ101" s="281"/>
      <c r="BA101" s="281"/>
      <c r="BB101" s="281"/>
      <c r="BC101" s="287"/>
      <c r="BD101" s="282"/>
      <c r="BE101" s="281"/>
      <c r="BF101" s="281"/>
      <c r="BG101" s="281"/>
      <c r="BH101" s="281"/>
      <c r="BI101" s="281"/>
      <c r="BJ101" s="281"/>
      <c r="BK101" s="287"/>
      <c r="BL101" s="306"/>
      <c r="BM101" s="282"/>
      <c r="BN101" s="281"/>
      <c r="BO101" s="281"/>
      <c r="BP101" s="281"/>
      <c r="BQ101" s="281"/>
      <c r="BR101" s="281"/>
      <c r="BS101" s="281"/>
      <c r="BT101" s="287"/>
      <c r="BU101" s="282"/>
      <c r="BV101" s="271"/>
      <c r="BW101" s="271"/>
      <c r="BX101" s="271"/>
      <c r="BY101" s="271"/>
      <c r="BZ101" s="271"/>
      <c r="CA101" s="271"/>
      <c r="CB101" s="272"/>
      <c r="CC101" s="282"/>
      <c r="CD101" s="287"/>
    </row>
    <row r="102" spans="2:82" ht="12.6" customHeight="1" x14ac:dyDescent="0.2">
      <c r="B102" s="346"/>
      <c r="C102" s="329"/>
      <c r="D102" s="329"/>
      <c r="E102" s="329"/>
      <c r="F102" s="314"/>
      <c r="G102" s="327"/>
      <c r="H102" s="314"/>
      <c r="I102" s="314"/>
      <c r="J102" s="316"/>
      <c r="K102" s="314"/>
      <c r="L102" s="316"/>
      <c r="M102" s="314"/>
      <c r="N102" s="314"/>
      <c r="O102" s="314"/>
      <c r="P102" s="317"/>
      <c r="Q102" s="315"/>
      <c r="R102" s="313"/>
      <c r="S102" s="314"/>
      <c r="T102" s="153" t="s">
        <v>51</v>
      </c>
      <c r="U102" s="218">
        <f>IFERROR(VLOOKUP(T102,vstupy!$B$2:$C$12,2,FALSE),0)</f>
        <v>0</v>
      </c>
      <c r="V102" s="315"/>
      <c r="W102" s="335"/>
      <c r="X102" s="333"/>
      <c r="Y102" s="310"/>
      <c r="Z102" s="310"/>
      <c r="AA102" s="310"/>
      <c r="AB102" s="310"/>
      <c r="AC102" s="310"/>
      <c r="AD102" s="310"/>
      <c r="AE102" s="345"/>
      <c r="AF102" s="282"/>
      <c r="AG102" s="281"/>
      <c r="AH102" s="281"/>
      <c r="AI102" s="281"/>
      <c r="AJ102" s="281"/>
      <c r="AK102" s="281"/>
      <c r="AL102" s="281"/>
      <c r="AM102" s="287"/>
      <c r="AN102" s="271"/>
      <c r="AO102" s="271"/>
      <c r="AP102" s="271"/>
      <c r="AQ102" s="271"/>
      <c r="AR102" s="271"/>
      <c r="AS102" s="271"/>
      <c r="AT102" s="271"/>
      <c r="AU102" s="297"/>
      <c r="AV102" s="282"/>
      <c r="AW102" s="281"/>
      <c r="AX102" s="281"/>
      <c r="AY102" s="281"/>
      <c r="AZ102" s="281"/>
      <c r="BA102" s="281"/>
      <c r="BB102" s="281"/>
      <c r="BC102" s="287"/>
      <c r="BD102" s="282"/>
      <c r="BE102" s="281"/>
      <c r="BF102" s="281"/>
      <c r="BG102" s="281"/>
      <c r="BH102" s="281"/>
      <c r="BI102" s="281"/>
      <c r="BJ102" s="281"/>
      <c r="BK102" s="287"/>
      <c r="BL102" s="306"/>
      <c r="BM102" s="282"/>
      <c r="BN102" s="281"/>
      <c r="BO102" s="281"/>
      <c r="BP102" s="281"/>
      <c r="BQ102" s="281"/>
      <c r="BR102" s="281"/>
      <c r="BS102" s="281"/>
      <c r="BT102" s="287"/>
      <c r="BU102" s="282"/>
      <c r="BV102" s="271"/>
      <c r="BW102" s="271"/>
      <c r="BX102" s="271"/>
      <c r="BY102" s="271"/>
      <c r="BZ102" s="271"/>
      <c r="CA102" s="271"/>
      <c r="CB102" s="272"/>
      <c r="CC102" s="282"/>
      <c r="CD102" s="287"/>
    </row>
    <row r="103" spans="2:82" ht="12.6" customHeight="1" x14ac:dyDescent="0.2">
      <c r="B103" s="346">
        <v>32</v>
      </c>
      <c r="C103" s="329"/>
      <c r="D103" s="329"/>
      <c r="E103" s="329"/>
      <c r="F103" s="314" t="s">
        <v>177</v>
      </c>
      <c r="G103" s="327"/>
      <c r="H103" s="314"/>
      <c r="I103" s="314"/>
      <c r="J103" s="316">
        <f t="shared" ref="J103" si="1336">IF(I103="N",0,I103)</f>
        <v>0</v>
      </c>
      <c r="K103" s="314"/>
      <c r="L103" s="316">
        <f t="shared" si="1121"/>
        <v>0</v>
      </c>
      <c r="M103" s="314" t="s">
        <v>177</v>
      </c>
      <c r="N103" s="314"/>
      <c r="O103" s="314"/>
      <c r="P103" s="317"/>
      <c r="Q103" s="315" t="s">
        <v>50</v>
      </c>
      <c r="R103" s="313">
        <f>VLOOKUP(Q103,vstupy!$B$17:$C$27,2,FALSE)</f>
        <v>0</v>
      </c>
      <c r="S103" s="314"/>
      <c r="T103" s="153" t="s">
        <v>51</v>
      </c>
      <c r="U103" s="218">
        <f>IFERROR(VLOOKUP(T103,vstupy!$B$2:$C$12,2,FALSE),0)</f>
        <v>0</v>
      </c>
      <c r="V103" s="315" t="s">
        <v>50</v>
      </c>
      <c r="W103" s="334">
        <f>VLOOKUP(V103,vstupy!$B$17:$C$27,2,FALSE)</f>
        <v>0</v>
      </c>
      <c r="X103" s="332" t="str">
        <f t="shared" ref="X103" si="1337">IFERROR(IF(J103=0,"N",N103/I103),0)</f>
        <v>N</v>
      </c>
      <c r="Y103" s="309">
        <f t="shared" ref="Y103" si="1338">N103</f>
        <v>0</v>
      </c>
      <c r="Z103" s="309" t="str">
        <f t="shared" ref="Z103" si="1339">IFERROR(IF(J103=0,"N",O103/I103),0)</f>
        <v>N</v>
      </c>
      <c r="AA103" s="309">
        <f t="shared" si="815"/>
        <v>0</v>
      </c>
      <c r="AB103" s="309">
        <f t="shared" ref="AB103" si="1340">P103*R103</f>
        <v>0</v>
      </c>
      <c r="AC103" s="309">
        <f t="shared" si="1038"/>
        <v>0</v>
      </c>
      <c r="AD103" s="343">
        <f t="shared" ref="AD103" si="1341">IF(S103&gt;0,IF(W103&gt;0,($G$7/160)*(S103/60)*W103,0),IF(W103&gt;0,($G$7/160)*((U103+U104+U105)/60)*W103,0))</f>
        <v>0</v>
      </c>
      <c r="AE103" s="344">
        <f t="shared" si="994"/>
        <v>0</v>
      </c>
      <c r="AF103" s="282">
        <f>IF($M103="In (zvyšuje náklady)",X103,0)</f>
        <v>0</v>
      </c>
      <c r="AG103" s="281">
        <f t="shared" ref="AG103:AM103" si="1342">IF($M103="In (zvyšuje náklady)",Y103,0)</f>
        <v>0</v>
      </c>
      <c r="AH103" s="281">
        <f t="shared" si="1342"/>
        <v>0</v>
      </c>
      <c r="AI103" s="281">
        <f t="shared" si="1342"/>
        <v>0</v>
      </c>
      <c r="AJ103" s="281">
        <f t="shared" si="1342"/>
        <v>0</v>
      </c>
      <c r="AK103" s="281">
        <f t="shared" si="1342"/>
        <v>0</v>
      </c>
      <c r="AL103" s="281">
        <f t="shared" si="1342"/>
        <v>0</v>
      </c>
      <c r="AM103" s="287">
        <f t="shared" si="1342"/>
        <v>0</v>
      </c>
      <c r="AN103" s="298" t="str">
        <f t="shared" ref="AN103" si="1343">IF($M103="In (zvyšuje náklady)",0,X103)</f>
        <v>N</v>
      </c>
      <c r="AO103" s="298">
        <f t="shared" ref="AO103" si="1344">IF($M103="In (zvyšuje náklady)",0,Y103)</f>
        <v>0</v>
      </c>
      <c r="AP103" s="298" t="str">
        <f t="shared" ref="AP103" si="1345">IF($M103="In (zvyšuje náklady)",0,Z103)</f>
        <v>N</v>
      </c>
      <c r="AQ103" s="298">
        <f t="shared" ref="AQ103" si="1346">IF($M103="In (zvyšuje náklady)",0,AA103)</f>
        <v>0</v>
      </c>
      <c r="AR103" s="298">
        <f t="shared" ref="AR103" si="1347">IF($M103="In (zvyšuje náklady)",0,AB103)</f>
        <v>0</v>
      </c>
      <c r="AS103" s="298">
        <f t="shared" ref="AS103" si="1348">IF($M103="In (zvyšuje náklady)",0,AC103)</f>
        <v>0</v>
      </c>
      <c r="AT103" s="298">
        <f t="shared" ref="AT103" si="1349">IF($M103="In (zvyšuje náklady)",0,AD103)</f>
        <v>0</v>
      </c>
      <c r="AU103" s="296">
        <f t="shared" ref="AU103" si="1350">IF($M103="In (zvyšuje náklady)",0,AE103)</f>
        <v>0</v>
      </c>
      <c r="AV103" s="282">
        <f t="shared" ref="AV103:BB103" si="1351">IF($L103&gt;0,AF103,0)</f>
        <v>0</v>
      </c>
      <c r="AW103" s="281">
        <f t="shared" ref="AW103:AY103" si="1352">IF($L103&gt;0,$L103*AV103,0)</f>
        <v>0</v>
      </c>
      <c r="AX103" s="281">
        <f t="shared" si="1351"/>
        <v>0</v>
      </c>
      <c r="AY103" s="281">
        <f t="shared" si="1352"/>
        <v>0</v>
      </c>
      <c r="AZ103" s="281">
        <f t="shared" si="1351"/>
        <v>0</v>
      </c>
      <c r="BA103" s="281">
        <f t="shared" ref="BA103" si="1353">IF($L103&gt;0,$L103*AZ103,0)</f>
        <v>0</v>
      </c>
      <c r="BB103" s="281">
        <f t="shared" si="1351"/>
        <v>0</v>
      </c>
      <c r="BC103" s="287">
        <f t="shared" ref="BC103" si="1354">IF($L103&gt;0,$L103*BB103,0)</f>
        <v>0</v>
      </c>
      <c r="BD103" s="282">
        <f t="shared" ref="BD103" si="1355">IF($L103&gt;0,AN103,0)</f>
        <v>0</v>
      </c>
      <c r="BE103" s="281">
        <f t="shared" ref="BE103" si="1356">IF($L103&gt;0,$L103*BD103,0)</f>
        <v>0</v>
      </c>
      <c r="BF103" s="281">
        <f t="shared" ref="BF103" si="1357">IF($L103&gt;0,AP103,0)</f>
        <v>0</v>
      </c>
      <c r="BG103" s="281">
        <f t="shared" ref="BG103" si="1358">IF($L103&gt;0,$L103*BF103,0)</f>
        <v>0</v>
      </c>
      <c r="BH103" s="281">
        <f t="shared" ref="BH103" si="1359">IF($L103&gt;0,AR103,0)</f>
        <v>0</v>
      </c>
      <c r="BI103" s="281">
        <f t="shared" ref="BI103" si="1360">IF($L103&gt;0,$L103*BH103,0)</f>
        <v>0</v>
      </c>
      <c r="BJ103" s="281">
        <f t="shared" ref="BJ103" si="1361">IF($L103&gt;0,AT103,0)</f>
        <v>0</v>
      </c>
      <c r="BK103" s="287">
        <f t="shared" ref="BK103" si="1362">IF($L103&gt;0,$L103*BJ103,0)</f>
        <v>0</v>
      </c>
      <c r="BL103" s="306">
        <f>IF(F103=vstupy!F$6,"1",0)</f>
        <v>0</v>
      </c>
      <c r="BM103" s="282">
        <f t="shared" ref="BM103" si="1363">IF($BL103="1",AF103,0)</f>
        <v>0</v>
      </c>
      <c r="BN103" s="281">
        <f t="shared" ref="BN103" si="1364">IF($BL103="1",AG103,0)</f>
        <v>0</v>
      </c>
      <c r="BO103" s="281">
        <f t="shared" ref="BO103" si="1365">IF($BL103="1",AH103,0)</f>
        <v>0</v>
      </c>
      <c r="BP103" s="281">
        <f t="shared" ref="BP103" si="1366">IF($BL103="1",AI103,0)</f>
        <v>0</v>
      </c>
      <c r="BQ103" s="281">
        <f t="shared" ref="BQ103" si="1367">IF($BL103="1",AJ103,0)</f>
        <v>0</v>
      </c>
      <c r="BR103" s="281">
        <f t="shared" ref="BR103" si="1368">IF($BL103="1",AK103,0)</f>
        <v>0</v>
      </c>
      <c r="BS103" s="281">
        <f t="shared" ref="BS103" si="1369">IF($BL103="1",AL103,0)</f>
        <v>0</v>
      </c>
      <c r="BT103" s="287">
        <f t="shared" ref="BT103" si="1370">IF($BL103="1",AM103,0)</f>
        <v>0</v>
      </c>
      <c r="BU103" s="282">
        <f t="shared" ref="BU103" si="1371">IF($BL103="1",AN103,0)</f>
        <v>0</v>
      </c>
      <c r="BV103" s="271">
        <f t="shared" ref="BV103" si="1372">IF($BL103="1",AO103,0)</f>
        <v>0</v>
      </c>
      <c r="BW103" s="271">
        <f t="shared" ref="BW103" si="1373">IF($BL103="1",AP103,0)</f>
        <v>0</v>
      </c>
      <c r="BX103" s="271">
        <f t="shared" ref="BX103" si="1374">IF($BL103="1",AQ103,0)</f>
        <v>0</v>
      </c>
      <c r="BY103" s="271">
        <f t="shared" ref="BY103" si="1375">IF($BL103="1",AR103,0)</f>
        <v>0</v>
      </c>
      <c r="BZ103" s="271">
        <f t="shared" ref="BZ103" si="1376">IF($BL103="1",AS103,0)</f>
        <v>0</v>
      </c>
      <c r="CA103" s="271">
        <f t="shared" ref="CA103" si="1377">IF($BL103="1",AT103,0)</f>
        <v>0</v>
      </c>
      <c r="CB103" s="272">
        <f t="shared" ref="CB103" si="1378">IF($BL103="1",AU103,0)</f>
        <v>0</v>
      </c>
      <c r="CC103" s="282">
        <f>IFERROR(IF($X103="N/A",Z103+AB103+AD103,X103+Z103+AB103+AD103),0)</f>
        <v>0</v>
      </c>
      <c r="CD103" s="287">
        <f>Y103+AA103+AC103+AE103</f>
        <v>0</v>
      </c>
    </row>
    <row r="104" spans="2:82" ht="12.6" customHeight="1" x14ac:dyDescent="0.2">
      <c r="B104" s="346"/>
      <c r="C104" s="329"/>
      <c r="D104" s="329"/>
      <c r="E104" s="329"/>
      <c r="F104" s="314"/>
      <c r="G104" s="327"/>
      <c r="H104" s="314"/>
      <c r="I104" s="314"/>
      <c r="J104" s="316"/>
      <c r="K104" s="314"/>
      <c r="L104" s="316"/>
      <c r="M104" s="314"/>
      <c r="N104" s="314"/>
      <c r="O104" s="314"/>
      <c r="P104" s="317"/>
      <c r="Q104" s="315"/>
      <c r="R104" s="313"/>
      <c r="S104" s="314"/>
      <c r="T104" s="153" t="s">
        <v>51</v>
      </c>
      <c r="U104" s="218">
        <f>IFERROR(VLOOKUP(T104,vstupy!$B$2:$C$12,2,FALSE),0)</f>
        <v>0</v>
      </c>
      <c r="V104" s="315"/>
      <c r="W104" s="335"/>
      <c r="X104" s="332"/>
      <c r="Y104" s="310"/>
      <c r="Z104" s="310"/>
      <c r="AA104" s="310"/>
      <c r="AB104" s="310"/>
      <c r="AC104" s="310"/>
      <c r="AD104" s="310"/>
      <c r="AE104" s="345"/>
      <c r="AF104" s="282"/>
      <c r="AG104" s="281"/>
      <c r="AH104" s="281"/>
      <c r="AI104" s="281"/>
      <c r="AJ104" s="281"/>
      <c r="AK104" s="281"/>
      <c r="AL104" s="281"/>
      <c r="AM104" s="287"/>
      <c r="AN104" s="271"/>
      <c r="AO104" s="271"/>
      <c r="AP104" s="271"/>
      <c r="AQ104" s="271"/>
      <c r="AR104" s="271"/>
      <c r="AS104" s="271"/>
      <c r="AT104" s="271"/>
      <c r="AU104" s="297"/>
      <c r="AV104" s="282"/>
      <c r="AW104" s="281"/>
      <c r="AX104" s="281"/>
      <c r="AY104" s="281"/>
      <c r="AZ104" s="281"/>
      <c r="BA104" s="281"/>
      <c r="BB104" s="281"/>
      <c r="BC104" s="287"/>
      <c r="BD104" s="282"/>
      <c r="BE104" s="281"/>
      <c r="BF104" s="281"/>
      <c r="BG104" s="281"/>
      <c r="BH104" s="281"/>
      <c r="BI104" s="281"/>
      <c r="BJ104" s="281"/>
      <c r="BK104" s="287"/>
      <c r="BL104" s="306"/>
      <c r="BM104" s="282"/>
      <c r="BN104" s="281"/>
      <c r="BO104" s="281"/>
      <c r="BP104" s="281"/>
      <c r="BQ104" s="281"/>
      <c r="BR104" s="281"/>
      <c r="BS104" s="281"/>
      <c r="BT104" s="287"/>
      <c r="BU104" s="282"/>
      <c r="BV104" s="271"/>
      <c r="BW104" s="271"/>
      <c r="BX104" s="271"/>
      <c r="BY104" s="271"/>
      <c r="BZ104" s="271"/>
      <c r="CA104" s="271"/>
      <c r="CB104" s="272"/>
      <c r="CC104" s="282"/>
      <c r="CD104" s="287"/>
    </row>
    <row r="105" spans="2:82" ht="12.6" customHeight="1" x14ac:dyDescent="0.2">
      <c r="B105" s="346"/>
      <c r="C105" s="329"/>
      <c r="D105" s="329"/>
      <c r="E105" s="329"/>
      <c r="F105" s="314"/>
      <c r="G105" s="327"/>
      <c r="H105" s="314"/>
      <c r="I105" s="314"/>
      <c r="J105" s="316"/>
      <c r="K105" s="314"/>
      <c r="L105" s="316"/>
      <c r="M105" s="314"/>
      <c r="N105" s="314"/>
      <c r="O105" s="314"/>
      <c r="P105" s="317"/>
      <c r="Q105" s="315"/>
      <c r="R105" s="313"/>
      <c r="S105" s="314"/>
      <c r="T105" s="153" t="s">
        <v>51</v>
      </c>
      <c r="U105" s="218">
        <f>IFERROR(VLOOKUP(T105,vstupy!$B$2:$C$12,2,FALSE),0)</f>
        <v>0</v>
      </c>
      <c r="V105" s="315"/>
      <c r="W105" s="335"/>
      <c r="X105" s="333"/>
      <c r="Y105" s="310"/>
      <c r="Z105" s="310"/>
      <c r="AA105" s="310"/>
      <c r="AB105" s="310"/>
      <c r="AC105" s="310"/>
      <c r="AD105" s="310"/>
      <c r="AE105" s="345"/>
      <c r="AF105" s="282"/>
      <c r="AG105" s="281"/>
      <c r="AH105" s="281"/>
      <c r="AI105" s="281"/>
      <c r="AJ105" s="281"/>
      <c r="AK105" s="281"/>
      <c r="AL105" s="281"/>
      <c r="AM105" s="287"/>
      <c r="AN105" s="271"/>
      <c r="AO105" s="271"/>
      <c r="AP105" s="271"/>
      <c r="AQ105" s="271"/>
      <c r="AR105" s="271"/>
      <c r="AS105" s="271"/>
      <c r="AT105" s="271"/>
      <c r="AU105" s="297"/>
      <c r="AV105" s="282"/>
      <c r="AW105" s="281"/>
      <c r="AX105" s="281"/>
      <c r="AY105" s="281"/>
      <c r="AZ105" s="281"/>
      <c r="BA105" s="281"/>
      <c r="BB105" s="281"/>
      <c r="BC105" s="287"/>
      <c r="BD105" s="282"/>
      <c r="BE105" s="281"/>
      <c r="BF105" s="281"/>
      <c r="BG105" s="281"/>
      <c r="BH105" s="281"/>
      <c r="BI105" s="281"/>
      <c r="BJ105" s="281"/>
      <c r="BK105" s="287"/>
      <c r="BL105" s="306"/>
      <c r="BM105" s="282"/>
      <c r="BN105" s="281"/>
      <c r="BO105" s="281"/>
      <c r="BP105" s="281"/>
      <c r="BQ105" s="281"/>
      <c r="BR105" s="281"/>
      <c r="BS105" s="281"/>
      <c r="BT105" s="287"/>
      <c r="BU105" s="282"/>
      <c r="BV105" s="271"/>
      <c r="BW105" s="271"/>
      <c r="BX105" s="271"/>
      <c r="BY105" s="271"/>
      <c r="BZ105" s="271"/>
      <c r="CA105" s="271"/>
      <c r="CB105" s="272"/>
      <c r="CC105" s="282"/>
      <c r="CD105" s="287"/>
    </row>
    <row r="106" spans="2:82" ht="12.6" customHeight="1" x14ac:dyDescent="0.2">
      <c r="B106" s="346">
        <v>33</v>
      </c>
      <c r="C106" s="329"/>
      <c r="D106" s="329"/>
      <c r="E106" s="329"/>
      <c r="F106" s="314" t="s">
        <v>177</v>
      </c>
      <c r="G106" s="327"/>
      <c r="H106" s="314"/>
      <c r="I106" s="314"/>
      <c r="J106" s="316">
        <f t="shared" ref="J106" si="1379">IF(I106="N",0,I106)</f>
        <v>0</v>
      </c>
      <c r="K106" s="314"/>
      <c r="L106" s="316">
        <f t="shared" si="1121"/>
        <v>0</v>
      </c>
      <c r="M106" s="314" t="s">
        <v>177</v>
      </c>
      <c r="N106" s="314"/>
      <c r="O106" s="314"/>
      <c r="P106" s="317"/>
      <c r="Q106" s="315" t="s">
        <v>50</v>
      </c>
      <c r="R106" s="313">
        <f>VLOOKUP(Q106,vstupy!$B$17:$C$27,2,FALSE)</f>
        <v>0</v>
      </c>
      <c r="S106" s="314"/>
      <c r="T106" s="153" t="s">
        <v>51</v>
      </c>
      <c r="U106" s="218">
        <f>IFERROR(VLOOKUP(T106,vstupy!$B$2:$C$12,2,FALSE),0)</f>
        <v>0</v>
      </c>
      <c r="V106" s="315" t="s">
        <v>50</v>
      </c>
      <c r="W106" s="334">
        <f>VLOOKUP(V106,vstupy!$B$17:$C$27,2,FALSE)</f>
        <v>0</v>
      </c>
      <c r="X106" s="332" t="str">
        <f t="shared" ref="X106" si="1380">IFERROR(IF(J106=0,"N",N106/I106),0)</f>
        <v>N</v>
      </c>
      <c r="Y106" s="309">
        <f t="shared" ref="Y106" si="1381">N106</f>
        <v>0</v>
      </c>
      <c r="Z106" s="309" t="str">
        <f t="shared" ref="Z106" si="1382">IFERROR(IF(J106=0,"N",O106/I106),0)</f>
        <v>N</v>
      </c>
      <c r="AA106" s="309">
        <f t="shared" si="859"/>
        <v>0</v>
      </c>
      <c r="AB106" s="309">
        <f t="shared" ref="AB106" si="1383">P106*R106</f>
        <v>0</v>
      </c>
      <c r="AC106" s="309">
        <f t="shared" si="1038"/>
        <v>0</v>
      </c>
      <c r="AD106" s="343">
        <f t="shared" ref="AD106" si="1384">IF(S106&gt;0,IF(W106&gt;0,($G$7/160)*(S106/60)*W106,0),IF(W106&gt;0,($G$7/160)*((U106+U107+U108)/60)*W106,0))</f>
        <v>0</v>
      </c>
      <c r="AE106" s="344">
        <f t="shared" si="994"/>
        <v>0</v>
      </c>
      <c r="AF106" s="282">
        <f>IF($M106="In (zvyšuje náklady)",X106,0)</f>
        <v>0</v>
      </c>
      <c r="AG106" s="281">
        <f t="shared" ref="AG106:AM106" si="1385">IF($M106="In (zvyšuje náklady)",Y106,0)</f>
        <v>0</v>
      </c>
      <c r="AH106" s="281">
        <f t="shared" si="1385"/>
        <v>0</v>
      </c>
      <c r="AI106" s="281">
        <f t="shared" si="1385"/>
        <v>0</v>
      </c>
      <c r="AJ106" s="281">
        <f t="shared" si="1385"/>
        <v>0</v>
      </c>
      <c r="AK106" s="281">
        <f t="shared" si="1385"/>
        <v>0</v>
      </c>
      <c r="AL106" s="281">
        <f t="shared" si="1385"/>
        <v>0</v>
      </c>
      <c r="AM106" s="287">
        <f t="shared" si="1385"/>
        <v>0</v>
      </c>
      <c r="AN106" s="298" t="str">
        <f t="shared" ref="AN106" si="1386">IF($M106="In (zvyšuje náklady)",0,X106)</f>
        <v>N</v>
      </c>
      <c r="AO106" s="298">
        <f t="shared" ref="AO106" si="1387">IF($M106="In (zvyšuje náklady)",0,Y106)</f>
        <v>0</v>
      </c>
      <c r="AP106" s="298" t="str">
        <f t="shared" ref="AP106" si="1388">IF($M106="In (zvyšuje náklady)",0,Z106)</f>
        <v>N</v>
      </c>
      <c r="AQ106" s="298">
        <f t="shared" ref="AQ106" si="1389">IF($M106="In (zvyšuje náklady)",0,AA106)</f>
        <v>0</v>
      </c>
      <c r="AR106" s="298">
        <f t="shared" ref="AR106" si="1390">IF($M106="In (zvyšuje náklady)",0,AB106)</f>
        <v>0</v>
      </c>
      <c r="AS106" s="298">
        <f t="shared" ref="AS106" si="1391">IF($M106="In (zvyšuje náklady)",0,AC106)</f>
        <v>0</v>
      </c>
      <c r="AT106" s="298">
        <f t="shared" ref="AT106" si="1392">IF($M106="In (zvyšuje náklady)",0,AD106)</f>
        <v>0</v>
      </c>
      <c r="AU106" s="296">
        <f t="shared" ref="AU106" si="1393">IF($M106="In (zvyšuje náklady)",0,AE106)</f>
        <v>0</v>
      </c>
      <c r="AV106" s="282">
        <f t="shared" ref="AV106:BB106" si="1394">IF($L106&gt;0,AF106,0)</f>
        <v>0</v>
      </c>
      <c r="AW106" s="281">
        <f t="shared" ref="AW106:AY106" si="1395">IF($L106&gt;0,$L106*AV106,0)</f>
        <v>0</v>
      </c>
      <c r="AX106" s="281">
        <f t="shared" si="1394"/>
        <v>0</v>
      </c>
      <c r="AY106" s="281">
        <f t="shared" si="1395"/>
        <v>0</v>
      </c>
      <c r="AZ106" s="281">
        <f t="shared" si="1394"/>
        <v>0</v>
      </c>
      <c r="BA106" s="281">
        <f t="shared" ref="BA106" si="1396">IF($L106&gt;0,$L106*AZ106,0)</f>
        <v>0</v>
      </c>
      <c r="BB106" s="281">
        <f t="shared" si="1394"/>
        <v>0</v>
      </c>
      <c r="BC106" s="287">
        <f t="shared" ref="BC106" si="1397">IF($L106&gt;0,$L106*BB106,0)</f>
        <v>0</v>
      </c>
      <c r="BD106" s="282">
        <f t="shared" ref="BD106" si="1398">IF($L106&gt;0,AN106,0)</f>
        <v>0</v>
      </c>
      <c r="BE106" s="281">
        <f t="shared" ref="BE106" si="1399">IF($L106&gt;0,$L106*BD106,0)</f>
        <v>0</v>
      </c>
      <c r="BF106" s="281">
        <f t="shared" ref="BF106" si="1400">IF($L106&gt;0,AP106,0)</f>
        <v>0</v>
      </c>
      <c r="BG106" s="281">
        <f t="shared" ref="BG106" si="1401">IF($L106&gt;0,$L106*BF106,0)</f>
        <v>0</v>
      </c>
      <c r="BH106" s="281">
        <f t="shared" ref="BH106" si="1402">IF($L106&gt;0,AR106,0)</f>
        <v>0</v>
      </c>
      <c r="BI106" s="281">
        <f t="shared" ref="BI106" si="1403">IF($L106&gt;0,$L106*BH106,0)</f>
        <v>0</v>
      </c>
      <c r="BJ106" s="281">
        <f t="shared" ref="BJ106" si="1404">IF($L106&gt;0,AT106,0)</f>
        <v>0</v>
      </c>
      <c r="BK106" s="287">
        <f t="shared" ref="BK106" si="1405">IF($L106&gt;0,$L106*BJ106,0)</f>
        <v>0</v>
      </c>
      <c r="BL106" s="306">
        <f>IF(F106=vstupy!F$6,"1",0)</f>
        <v>0</v>
      </c>
      <c r="BM106" s="282">
        <f t="shared" ref="BM106" si="1406">IF($BL106="1",AF106,0)</f>
        <v>0</v>
      </c>
      <c r="BN106" s="281">
        <f t="shared" ref="BN106" si="1407">IF($BL106="1",AG106,0)</f>
        <v>0</v>
      </c>
      <c r="BO106" s="281">
        <f t="shared" ref="BO106" si="1408">IF($BL106="1",AH106,0)</f>
        <v>0</v>
      </c>
      <c r="BP106" s="281">
        <f t="shared" ref="BP106" si="1409">IF($BL106="1",AI106,0)</f>
        <v>0</v>
      </c>
      <c r="BQ106" s="281">
        <f t="shared" ref="BQ106" si="1410">IF($BL106="1",AJ106,0)</f>
        <v>0</v>
      </c>
      <c r="BR106" s="281">
        <f t="shared" ref="BR106" si="1411">IF($BL106="1",AK106,0)</f>
        <v>0</v>
      </c>
      <c r="BS106" s="281">
        <f t="shared" ref="BS106" si="1412">IF($BL106="1",AL106,0)</f>
        <v>0</v>
      </c>
      <c r="BT106" s="287">
        <f t="shared" ref="BT106" si="1413">IF($BL106="1",AM106,0)</f>
        <v>0</v>
      </c>
      <c r="BU106" s="282">
        <f t="shared" ref="BU106" si="1414">IF($BL106="1",AN106,0)</f>
        <v>0</v>
      </c>
      <c r="BV106" s="271">
        <f t="shared" ref="BV106" si="1415">IF($BL106="1",AO106,0)</f>
        <v>0</v>
      </c>
      <c r="BW106" s="271">
        <f t="shared" ref="BW106" si="1416">IF($BL106="1",AP106,0)</f>
        <v>0</v>
      </c>
      <c r="BX106" s="271">
        <f t="shared" ref="BX106" si="1417">IF($BL106="1",AQ106,0)</f>
        <v>0</v>
      </c>
      <c r="BY106" s="271">
        <f t="shared" ref="BY106" si="1418">IF($BL106="1",AR106,0)</f>
        <v>0</v>
      </c>
      <c r="BZ106" s="271">
        <f t="shared" ref="BZ106" si="1419">IF($BL106="1",AS106,0)</f>
        <v>0</v>
      </c>
      <c r="CA106" s="271">
        <f t="shared" ref="CA106" si="1420">IF($BL106="1",AT106,0)</f>
        <v>0</v>
      </c>
      <c r="CB106" s="272">
        <f t="shared" ref="CB106" si="1421">IF($BL106="1",AU106,0)</f>
        <v>0</v>
      </c>
      <c r="CC106" s="282">
        <f>IFERROR(IF($X106="N/A",Z106+AB106+AD106,X106+Z106+AB106+AD106),0)</f>
        <v>0</v>
      </c>
      <c r="CD106" s="287">
        <f>Y106+AA106+AC106+AE106</f>
        <v>0</v>
      </c>
    </row>
    <row r="107" spans="2:82" ht="12.6" customHeight="1" x14ac:dyDescent="0.2">
      <c r="B107" s="346"/>
      <c r="C107" s="329"/>
      <c r="D107" s="329"/>
      <c r="E107" s="329"/>
      <c r="F107" s="314"/>
      <c r="G107" s="327"/>
      <c r="H107" s="314"/>
      <c r="I107" s="314"/>
      <c r="J107" s="316"/>
      <c r="K107" s="314"/>
      <c r="L107" s="316"/>
      <c r="M107" s="314"/>
      <c r="N107" s="314"/>
      <c r="O107" s="314"/>
      <c r="P107" s="317"/>
      <c r="Q107" s="315"/>
      <c r="R107" s="313"/>
      <c r="S107" s="314"/>
      <c r="T107" s="153" t="s">
        <v>51</v>
      </c>
      <c r="U107" s="218">
        <f>IFERROR(VLOOKUP(T107,vstupy!$B$2:$C$12,2,FALSE),0)</f>
        <v>0</v>
      </c>
      <c r="V107" s="315"/>
      <c r="W107" s="335"/>
      <c r="X107" s="332"/>
      <c r="Y107" s="310"/>
      <c r="Z107" s="310"/>
      <c r="AA107" s="310"/>
      <c r="AB107" s="310"/>
      <c r="AC107" s="310"/>
      <c r="AD107" s="310"/>
      <c r="AE107" s="345"/>
      <c r="AF107" s="282"/>
      <c r="AG107" s="281"/>
      <c r="AH107" s="281"/>
      <c r="AI107" s="281"/>
      <c r="AJ107" s="281"/>
      <c r="AK107" s="281"/>
      <c r="AL107" s="281"/>
      <c r="AM107" s="287"/>
      <c r="AN107" s="271"/>
      <c r="AO107" s="271"/>
      <c r="AP107" s="271"/>
      <c r="AQ107" s="271"/>
      <c r="AR107" s="271"/>
      <c r="AS107" s="271"/>
      <c r="AT107" s="271"/>
      <c r="AU107" s="297"/>
      <c r="AV107" s="282"/>
      <c r="AW107" s="281"/>
      <c r="AX107" s="281"/>
      <c r="AY107" s="281"/>
      <c r="AZ107" s="281"/>
      <c r="BA107" s="281"/>
      <c r="BB107" s="281"/>
      <c r="BC107" s="287"/>
      <c r="BD107" s="282"/>
      <c r="BE107" s="281"/>
      <c r="BF107" s="281"/>
      <c r="BG107" s="281"/>
      <c r="BH107" s="281"/>
      <c r="BI107" s="281"/>
      <c r="BJ107" s="281"/>
      <c r="BK107" s="287"/>
      <c r="BL107" s="306"/>
      <c r="BM107" s="282"/>
      <c r="BN107" s="281"/>
      <c r="BO107" s="281"/>
      <c r="BP107" s="281"/>
      <c r="BQ107" s="281"/>
      <c r="BR107" s="281"/>
      <c r="BS107" s="281"/>
      <c r="BT107" s="287"/>
      <c r="BU107" s="282"/>
      <c r="BV107" s="271"/>
      <c r="BW107" s="271"/>
      <c r="BX107" s="271"/>
      <c r="BY107" s="271"/>
      <c r="BZ107" s="271"/>
      <c r="CA107" s="271"/>
      <c r="CB107" s="272"/>
      <c r="CC107" s="282"/>
      <c r="CD107" s="287"/>
    </row>
    <row r="108" spans="2:82" ht="12.6" customHeight="1" x14ac:dyDescent="0.2">
      <c r="B108" s="346"/>
      <c r="C108" s="329"/>
      <c r="D108" s="329"/>
      <c r="E108" s="329"/>
      <c r="F108" s="314"/>
      <c r="G108" s="327"/>
      <c r="H108" s="314"/>
      <c r="I108" s="314"/>
      <c r="J108" s="316"/>
      <c r="K108" s="314"/>
      <c r="L108" s="316"/>
      <c r="M108" s="314"/>
      <c r="N108" s="314"/>
      <c r="O108" s="314"/>
      <c r="P108" s="317"/>
      <c r="Q108" s="315"/>
      <c r="R108" s="313"/>
      <c r="S108" s="314"/>
      <c r="T108" s="153" t="s">
        <v>51</v>
      </c>
      <c r="U108" s="218">
        <f>IFERROR(VLOOKUP(T108,vstupy!$B$2:$C$12,2,FALSE),0)</f>
        <v>0</v>
      </c>
      <c r="V108" s="315"/>
      <c r="W108" s="335"/>
      <c r="X108" s="333"/>
      <c r="Y108" s="310"/>
      <c r="Z108" s="310"/>
      <c r="AA108" s="310"/>
      <c r="AB108" s="310"/>
      <c r="AC108" s="310"/>
      <c r="AD108" s="310"/>
      <c r="AE108" s="345"/>
      <c r="AF108" s="282"/>
      <c r="AG108" s="281"/>
      <c r="AH108" s="281"/>
      <c r="AI108" s="281"/>
      <c r="AJ108" s="281"/>
      <c r="AK108" s="281"/>
      <c r="AL108" s="281"/>
      <c r="AM108" s="287"/>
      <c r="AN108" s="271"/>
      <c r="AO108" s="271"/>
      <c r="AP108" s="271"/>
      <c r="AQ108" s="271"/>
      <c r="AR108" s="271"/>
      <c r="AS108" s="271"/>
      <c r="AT108" s="271"/>
      <c r="AU108" s="297"/>
      <c r="AV108" s="282"/>
      <c r="AW108" s="281"/>
      <c r="AX108" s="281"/>
      <c r="AY108" s="281"/>
      <c r="AZ108" s="281"/>
      <c r="BA108" s="281"/>
      <c r="BB108" s="281"/>
      <c r="BC108" s="287"/>
      <c r="BD108" s="282"/>
      <c r="BE108" s="281"/>
      <c r="BF108" s="281"/>
      <c r="BG108" s="281"/>
      <c r="BH108" s="281"/>
      <c r="BI108" s="281"/>
      <c r="BJ108" s="281"/>
      <c r="BK108" s="287"/>
      <c r="BL108" s="306"/>
      <c r="BM108" s="282"/>
      <c r="BN108" s="281"/>
      <c r="BO108" s="281"/>
      <c r="BP108" s="281"/>
      <c r="BQ108" s="281"/>
      <c r="BR108" s="281"/>
      <c r="BS108" s="281"/>
      <c r="BT108" s="287"/>
      <c r="BU108" s="282"/>
      <c r="BV108" s="271"/>
      <c r="BW108" s="271"/>
      <c r="BX108" s="271"/>
      <c r="BY108" s="271"/>
      <c r="BZ108" s="271"/>
      <c r="CA108" s="271"/>
      <c r="CB108" s="272"/>
      <c r="CC108" s="282"/>
      <c r="CD108" s="287"/>
    </row>
    <row r="109" spans="2:82" ht="12.6" customHeight="1" x14ac:dyDescent="0.2">
      <c r="B109" s="346">
        <v>34</v>
      </c>
      <c r="C109" s="329"/>
      <c r="D109" s="329"/>
      <c r="E109" s="329"/>
      <c r="F109" s="314" t="s">
        <v>177</v>
      </c>
      <c r="G109" s="327"/>
      <c r="H109" s="314"/>
      <c r="I109" s="314"/>
      <c r="J109" s="316">
        <f t="shared" ref="J109" si="1422">IF(I109="N",0,I109)</f>
        <v>0</v>
      </c>
      <c r="K109" s="314"/>
      <c r="L109" s="316">
        <f t="shared" si="1121"/>
        <v>0</v>
      </c>
      <c r="M109" s="314" t="s">
        <v>177</v>
      </c>
      <c r="N109" s="314"/>
      <c r="O109" s="314"/>
      <c r="P109" s="317"/>
      <c r="Q109" s="315" t="s">
        <v>50</v>
      </c>
      <c r="R109" s="313">
        <f>VLOOKUP(Q109,vstupy!$B$17:$C$27,2,FALSE)</f>
        <v>0</v>
      </c>
      <c r="S109" s="314"/>
      <c r="T109" s="153" t="s">
        <v>51</v>
      </c>
      <c r="U109" s="218">
        <f>IFERROR(VLOOKUP(T109,vstupy!$B$2:$C$12,2,FALSE),0)</f>
        <v>0</v>
      </c>
      <c r="V109" s="315" t="s">
        <v>50</v>
      </c>
      <c r="W109" s="334">
        <f>VLOOKUP(V109,vstupy!$B$17:$C$27,2,FALSE)</f>
        <v>0</v>
      </c>
      <c r="X109" s="332" t="str">
        <f t="shared" ref="X109" si="1423">IFERROR(IF(J109=0,"N",N109/I109),0)</f>
        <v>N</v>
      </c>
      <c r="Y109" s="309">
        <f t="shared" ref="Y109" si="1424">N109</f>
        <v>0</v>
      </c>
      <c r="Z109" s="309" t="str">
        <f t="shared" ref="Z109" si="1425">IFERROR(IF(J109=0,"N",O109/I109),0)</f>
        <v>N</v>
      </c>
      <c r="AA109" s="309">
        <f t="shared" si="903"/>
        <v>0</v>
      </c>
      <c r="AB109" s="309">
        <f t="shared" ref="AB109" si="1426">P109*R109</f>
        <v>0</v>
      </c>
      <c r="AC109" s="309">
        <f t="shared" si="1038"/>
        <v>0</v>
      </c>
      <c r="AD109" s="343">
        <f t="shared" ref="AD109" si="1427">IF(S109&gt;0,IF(W109&gt;0,($G$7/160)*(S109/60)*W109,0),IF(W109&gt;0,($G$7/160)*((U109+U110+U111)/60)*W109,0))</f>
        <v>0</v>
      </c>
      <c r="AE109" s="344">
        <f t="shared" si="994"/>
        <v>0</v>
      </c>
      <c r="AF109" s="282">
        <f>IF($M109="In (zvyšuje náklady)",X109,0)</f>
        <v>0</v>
      </c>
      <c r="AG109" s="281">
        <f t="shared" ref="AG109:AM109" si="1428">IF($M109="In (zvyšuje náklady)",Y109,0)</f>
        <v>0</v>
      </c>
      <c r="AH109" s="281">
        <f t="shared" si="1428"/>
        <v>0</v>
      </c>
      <c r="AI109" s="281">
        <f t="shared" si="1428"/>
        <v>0</v>
      </c>
      <c r="AJ109" s="281">
        <f t="shared" si="1428"/>
        <v>0</v>
      </c>
      <c r="AK109" s="281">
        <f t="shared" si="1428"/>
        <v>0</v>
      </c>
      <c r="AL109" s="281">
        <f t="shared" si="1428"/>
        <v>0</v>
      </c>
      <c r="AM109" s="287">
        <f t="shared" si="1428"/>
        <v>0</v>
      </c>
      <c r="AN109" s="298" t="str">
        <f t="shared" ref="AN109" si="1429">IF($M109="In (zvyšuje náklady)",0,X109)</f>
        <v>N</v>
      </c>
      <c r="AO109" s="298">
        <f t="shared" ref="AO109" si="1430">IF($M109="In (zvyšuje náklady)",0,Y109)</f>
        <v>0</v>
      </c>
      <c r="AP109" s="298" t="str">
        <f t="shared" ref="AP109" si="1431">IF($M109="In (zvyšuje náklady)",0,Z109)</f>
        <v>N</v>
      </c>
      <c r="AQ109" s="298">
        <f t="shared" ref="AQ109" si="1432">IF($M109="In (zvyšuje náklady)",0,AA109)</f>
        <v>0</v>
      </c>
      <c r="AR109" s="298">
        <f t="shared" ref="AR109" si="1433">IF($M109="In (zvyšuje náklady)",0,AB109)</f>
        <v>0</v>
      </c>
      <c r="AS109" s="298">
        <f t="shared" ref="AS109" si="1434">IF($M109="In (zvyšuje náklady)",0,AC109)</f>
        <v>0</v>
      </c>
      <c r="AT109" s="298">
        <f t="shared" ref="AT109" si="1435">IF($M109="In (zvyšuje náklady)",0,AD109)</f>
        <v>0</v>
      </c>
      <c r="AU109" s="296">
        <f t="shared" ref="AU109" si="1436">IF($M109="In (zvyšuje náklady)",0,AE109)</f>
        <v>0</v>
      </c>
      <c r="AV109" s="282">
        <f t="shared" ref="AV109:BB109" si="1437">IF($L109&gt;0,AF109,0)</f>
        <v>0</v>
      </c>
      <c r="AW109" s="281">
        <f t="shared" ref="AW109:AY109" si="1438">IF($L109&gt;0,$L109*AV109,0)</f>
        <v>0</v>
      </c>
      <c r="AX109" s="281">
        <f t="shared" si="1437"/>
        <v>0</v>
      </c>
      <c r="AY109" s="281">
        <f t="shared" si="1438"/>
        <v>0</v>
      </c>
      <c r="AZ109" s="281">
        <f t="shared" si="1437"/>
        <v>0</v>
      </c>
      <c r="BA109" s="281">
        <f t="shared" ref="BA109" si="1439">IF($L109&gt;0,$L109*AZ109,0)</f>
        <v>0</v>
      </c>
      <c r="BB109" s="281">
        <f t="shared" si="1437"/>
        <v>0</v>
      </c>
      <c r="BC109" s="287">
        <f t="shared" ref="BC109" si="1440">IF($L109&gt;0,$L109*BB109,0)</f>
        <v>0</v>
      </c>
      <c r="BD109" s="282">
        <f t="shared" ref="BD109" si="1441">IF($L109&gt;0,AN109,0)</f>
        <v>0</v>
      </c>
      <c r="BE109" s="281">
        <f t="shared" ref="BE109" si="1442">IF($L109&gt;0,$L109*BD109,0)</f>
        <v>0</v>
      </c>
      <c r="BF109" s="281">
        <f t="shared" ref="BF109" si="1443">IF($L109&gt;0,AP109,0)</f>
        <v>0</v>
      </c>
      <c r="BG109" s="281">
        <f t="shared" ref="BG109" si="1444">IF($L109&gt;0,$L109*BF109,0)</f>
        <v>0</v>
      </c>
      <c r="BH109" s="281">
        <f t="shared" ref="BH109" si="1445">IF($L109&gt;0,AR109,0)</f>
        <v>0</v>
      </c>
      <c r="BI109" s="281">
        <f t="shared" ref="BI109" si="1446">IF($L109&gt;0,$L109*BH109,0)</f>
        <v>0</v>
      </c>
      <c r="BJ109" s="281">
        <f t="shared" ref="BJ109" si="1447">IF($L109&gt;0,AT109,0)</f>
        <v>0</v>
      </c>
      <c r="BK109" s="287">
        <f t="shared" ref="BK109" si="1448">IF($L109&gt;0,$L109*BJ109,0)</f>
        <v>0</v>
      </c>
      <c r="BL109" s="306">
        <f>IF(F109=vstupy!F$6,"1",0)</f>
        <v>0</v>
      </c>
      <c r="BM109" s="282">
        <f t="shared" ref="BM109" si="1449">IF($BL109="1",AF109,0)</f>
        <v>0</v>
      </c>
      <c r="BN109" s="281">
        <f t="shared" ref="BN109" si="1450">IF($BL109="1",AG109,0)</f>
        <v>0</v>
      </c>
      <c r="BO109" s="281">
        <f t="shared" ref="BO109" si="1451">IF($BL109="1",AH109,0)</f>
        <v>0</v>
      </c>
      <c r="BP109" s="281">
        <f t="shared" ref="BP109" si="1452">IF($BL109="1",AI109,0)</f>
        <v>0</v>
      </c>
      <c r="BQ109" s="281">
        <f t="shared" ref="BQ109" si="1453">IF($BL109="1",AJ109,0)</f>
        <v>0</v>
      </c>
      <c r="BR109" s="281">
        <f t="shared" ref="BR109" si="1454">IF($BL109="1",AK109,0)</f>
        <v>0</v>
      </c>
      <c r="BS109" s="281">
        <f t="shared" ref="BS109" si="1455">IF($BL109="1",AL109,0)</f>
        <v>0</v>
      </c>
      <c r="BT109" s="287">
        <f t="shared" ref="BT109" si="1456">IF($BL109="1",AM109,0)</f>
        <v>0</v>
      </c>
      <c r="BU109" s="282">
        <f t="shared" ref="BU109" si="1457">IF($BL109="1",AN109,0)</f>
        <v>0</v>
      </c>
      <c r="BV109" s="271">
        <f t="shared" ref="BV109" si="1458">IF($BL109="1",AO109,0)</f>
        <v>0</v>
      </c>
      <c r="BW109" s="271">
        <f t="shared" ref="BW109" si="1459">IF($BL109="1",AP109,0)</f>
        <v>0</v>
      </c>
      <c r="BX109" s="271">
        <f t="shared" ref="BX109" si="1460">IF($BL109="1",AQ109,0)</f>
        <v>0</v>
      </c>
      <c r="BY109" s="271">
        <f t="shared" ref="BY109" si="1461">IF($BL109="1",AR109,0)</f>
        <v>0</v>
      </c>
      <c r="BZ109" s="271">
        <f t="shared" ref="BZ109" si="1462">IF($BL109="1",AS109,0)</f>
        <v>0</v>
      </c>
      <c r="CA109" s="271">
        <f t="shared" ref="CA109" si="1463">IF($BL109="1",AT109,0)</f>
        <v>0</v>
      </c>
      <c r="CB109" s="272">
        <f t="shared" ref="CB109" si="1464">IF($BL109="1",AU109,0)</f>
        <v>0</v>
      </c>
      <c r="CC109" s="282">
        <f>IFERROR(IF($X109="N/A",Z109+AB109+AD109,X109+Z109+AB109+AD109),0)</f>
        <v>0</v>
      </c>
      <c r="CD109" s="287">
        <f>Y109+AA109+AC109+AE109</f>
        <v>0</v>
      </c>
    </row>
    <row r="110" spans="2:82" ht="12.6" customHeight="1" x14ac:dyDescent="0.2">
      <c r="B110" s="346"/>
      <c r="C110" s="329"/>
      <c r="D110" s="329"/>
      <c r="E110" s="329"/>
      <c r="F110" s="314"/>
      <c r="G110" s="327"/>
      <c r="H110" s="314"/>
      <c r="I110" s="314"/>
      <c r="J110" s="316"/>
      <c r="K110" s="314"/>
      <c r="L110" s="316"/>
      <c r="M110" s="314"/>
      <c r="N110" s="314"/>
      <c r="O110" s="314"/>
      <c r="P110" s="317"/>
      <c r="Q110" s="315"/>
      <c r="R110" s="313"/>
      <c r="S110" s="314"/>
      <c r="T110" s="153" t="s">
        <v>51</v>
      </c>
      <c r="U110" s="218">
        <f>IFERROR(VLOOKUP(T110,vstupy!$B$2:$C$12,2,FALSE),0)</f>
        <v>0</v>
      </c>
      <c r="V110" s="315"/>
      <c r="W110" s="335"/>
      <c r="X110" s="332"/>
      <c r="Y110" s="310"/>
      <c r="Z110" s="310"/>
      <c r="AA110" s="310"/>
      <c r="AB110" s="310"/>
      <c r="AC110" s="310"/>
      <c r="AD110" s="310"/>
      <c r="AE110" s="345"/>
      <c r="AF110" s="282"/>
      <c r="AG110" s="281"/>
      <c r="AH110" s="281"/>
      <c r="AI110" s="281"/>
      <c r="AJ110" s="281"/>
      <c r="AK110" s="281"/>
      <c r="AL110" s="281"/>
      <c r="AM110" s="287"/>
      <c r="AN110" s="271"/>
      <c r="AO110" s="271"/>
      <c r="AP110" s="271"/>
      <c r="AQ110" s="271"/>
      <c r="AR110" s="271"/>
      <c r="AS110" s="271"/>
      <c r="AT110" s="271"/>
      <c r="AU110" s="297"/>
      <c r="AV110" s="282"/>
      <c r="AW110" s="281"/>
      <c r="AX110" s="281"/>
      <c r="AY110" s="281"/>
      <c r="AZ110" s="281"/>
      <c r="BA110" s="281"/>
      <c r="BB110" s="281"/>
      <c r="BC110" s="287"/>
      <c r="BD110" s="282"/>
      <c r="BE110" s="281"/>
      <c r="BF110" s="281"/>
      <c r="BG110" s="281"/>
      <c r="BH110" s="281"/>
      <c r="BI110" s="281"/>
      <c r="BJ110" s="281"/>
      <c r="BK110" s="287"/>
      <c r="BL110" s="306"/>
      <c r="BM110" s="282"/>
      <c r="BN110" s="281"/>
      <c r="BO110" s="281"/>
      <c r="BP110" s="281"/>
      <c r="BQ110" s="281"/>
      <c r="BR110" s="281"/>
      <c r="BS110" s="281"/>
      <c r="BT110" s="287"/>
      <c r="BU110" s="282"/>
      <c r="BV110" s="271"/>
      <c r="BW110" s="271"/>
      <c r="BX110" s="271"/>
      <c r="BY110" s="271"/>
      <c r="BZ110" s="271"/>
      <c r="CA110" s="271"/>
      <c r="CB110" s="272"/>
      <c r="CC110" s="282"/>
      <c r="CD110" s="287"/>
    </row>
    <row r="111" spans="2:82" ht="12.6" customHeight="1" x14ac:dyDescent="0.2">
      <c r="B111" s="346"/>
      <c r="C111" s="329"/>
      <c r="D111" s="329"/>
      <c r="E111" s="329"/>
      <c r="F111" s="314"/>
      <c r="G111" s="327"/>
      <c r="H111" s="314"/>
      <c r="I111" s="314"/>
      <c r="J111" s="316"/>
      <c r="K111" s="314"/>
      <c r="L111" s="316"/>
      <c r="M111" s="314"/>
      <c r="N111" s="314"/>
      <c r="O111" s="314"/>
      <c r="P111" s="317"/>
      <c r="Q111" s="315"/>
      <c r="R111" s="313"/>
      <c r="S111" s="314"/>
      <c r="T111" s="153" t="s">
        <v>51</v>
      </c>
      <c r="U111" s="218">
        <f>IFERROR(VLOOKUP(T111,vstupy!$B$2:$C$12,2,FALSE),0)</f>
        <v>0</v>
      </c>
      <c r="V111" s="315"/>
      <c r="W111" s="335"/>
      <c r="X111" s="333"/>
      <c r="Y111" s="310"/>
      <c r="Z111" s="310"/>
      <c r="AA111" s="310"/>
      <c r="AB111" s="310"/>
      <c r="AC111" s="310"/>
      <c r="AD111" s="310"/>
      <c r="AE111" s="345"/>
      <c r="AF111" s="282"/>
      <c r="AG111" s="281"/>
      <c r="AH111" s="281"/>
      <c r="AI111" s="281"/>
      <c r="AJ111" s="281"/>
      <c r="AK111" s="281"/>
      <c r="AL111" s="281"/>
      <c r="AM111" s="287"/>
      <c r="AN111" s="271"/>
      <c r="AO111" s="271"/>
      <c r="AP111" s="271"/>
      <c r="AQ111" s="271"/>
      <c r="AR111" s="271"/>
      <c r="AS111" s="271"/>
      <c r="AT111" s="271"/>
      <c r="AU111" s="297"/>
      <c r="AV111" s="282"/>
      <c r="AW111" s="281"/>
      <c r="AX111" s="281"/>
      <c r="AY111" s="281"/>
      <c r="AZ111" s="281"/>
      <c r="BA111" s="281"/>
      <c r="BB111" s="281"/>
      <c r="BC111" s="287"/>
      <c r="BD111" s="282"/>
      <c r="BE111" s="281"/>
      <c r="BF111" s="281"/>
      <c r="BG111" s="281"/>
      <c r="BH111" s="281"/>
      <c r="BI111" s="281"/>
      <c r="BJ111" s="281"/>
      <c r="BK111" s="287"/>
      <c r="BL111" s="306"/>
      <c r="BM111" s="282"/>
      <c r="BN111" s="281"/>
      <c r="BO111" s="281"/>
      <c r="BP111" s="281"/>
      <c r="BQ111" s="281"/>
      <c r="BR111" s="281"/>
      <c r="BS111" s="281"/>
      <c r="BT111" s="287"/>
      <c r="BU111" s="282"/>
      <c r="BV111" s="271"/>
      <c r="BW111" s="271"/>
      <c r="BX111" s="271"/>
      <c r="BY111" s="271"/>
      <c r="BZ111" s="271"/>
      <c r="CA111" s="271"/>
      <c r="CB111" s="272"/>
      <c r="CC111" s="282"/>
      <c r="CD111" s="287"/>
    </row>
    <row r="112" spans="2:82" ht="12.6" customHeight="1" x14ac:dyDescent="0.2">
      <c r="B112" s="346">
        <v>35</v>
      </c>
      <c r="C112" s="329"/>
      <c r="D112" s="329"/>
      <c r="E112" s="329"/>
      <c r="F112" s="314" t="s">
        <v>177</v>
      </c>
      <c r="G112" s="327"/>
      <c r="H112" s="314"/>
      <c r="I112" s="314"/>
      <c r="J112" s="316">
        <f t="shared" ref="J112" si="1465">IF(I112="N",0,I112)</f>
        <v>0</v>
      </c>
      <c r="K112" s="314"/>
      <c r="L112" s="316">
        <f t="shared" si="1121"/>
        <v>0</v>
      </c>
      <c r="M112" s="314" t="s">
        <v>177</v>
      </c>
      <c r="N112" s="314"/>
      <c r="O112" s="314"/>
      <c r="P112" s="317"/>
      <c r="Q112" s="315" t="s">
        <v>50</v>
      </c>
      <c r="R112" s="313">
        <f>VLOOKUP(Q112,vstupy!$B$17:$C$27,2,FALSE)</f>
        <v>0</v>
      </c>
      <c r="S112" s="314"/>
      <c r="T112" s="153" t="s">
        <v>51</v>
      </c>
      <c r="U112" s="218">
        <f>IFERROR(VLOOKUP(T112,vstupy!$B$2:$C$12,2,FALSE),0)</f>
        <v>0</v>
      </c>
      <c r="V112" s="315" t="s">
        <v>50</v>
      </c>
      <c r="W112" s="334">
        <f>VLOOKUP(V112,vstupy!$B$17:$C$27,2,FALSE)</f>
        <v>0</v>
      </c>
      <c r="X112" s="332" t="str">
        <f t="shared" ref="X112" si="1466">IFERROR(IF(J112=0,"N",N112/I112),0)</f>
        <v>N</v>
      </c>
      <c r="Y112" s="309">
        <f t="shared" ref="Y112" si="1467">N112</f>
        <v>0</v>
      </c>
      <c r="Z112" s="309" t="str">
        <f t="shared" ref="Z112" si="1468">IFERROR(IF(J112=0,"N",O112/I112),0)</f>
        <v>N</v>
      </c>
      <c r="AA112" s="309">
        <f t="shared" si="947"/>
        <v>0</v>
      </c>
      <c r="AB112" s="309">
        <f t="shared" ref="AB112" si="1469">P112*R112</f>
        <v>0</v>
      </c>
      <c r="AC112" s="309">
        <f t="shared" si="1038"/>
        <v>0</v>
      </c>
      <c r="AD112" s="343">
        <f t="shared" ref="AD112" si="1470">IF(S112&gt;0,IF(W112&gt;0,($G$7/160)*(S112/60)*W112,0),IF(W112&gt;0,($G$7/160)*((U112+U113+U114)/60)*W112,0))</f>
        <v>0</v>
      </c>
      <c r="AE112" s="344">
        <f t="shared" si="994"/>
        <v>0</v>
      </c>
      <c r="AF112" s="282">
        <f>IF($M112="In (zvyšuje náklady)",X112,0)</f>
        <v>0</v>
      </c>
      <c r="AG112" s="281">
        <f t="shared" ref="AG112:AM112" si="1471">IF($M112="In (zvyšuje náklady)",Y112,0)</f>
        <v>0</v>
      </c>
      <c r="AH112" s="281">
        <f t="shared" si="1471"/>
        <v>0</v>
      </c>
      <c r="AI112" s="281">
        <f t="shared" si="1471"/>
        <v>0</v>
      </c>
      <c r="AJ112" s="281">
        <f t="shared" si="1471"/>
        <v>0</v>
      </c>
      <c r="AK112" s="281">
        <f t="shared" si="1471"/>
        <v>0</v>
      </c>
      <c r="AL112" s="281">
        <f t="shared" si="1471"/>
        <v>0</v>
      </c>
      <c r="AM112" s="287">
        <f t="shared" si="1471"/>
        <v>0</v>
      </c>
      <c r="AN112" s="298" t="str">
        <f t="shared" ref="AN112" si="1472">IF($M112="In (zvyšuje náklady)",0,X112)</f>
        <v>N</v>
      </c>
      <c r="AO112" s="298">
        <f t="shared" ref="AO112" si="1473">IF($M112="In (zvyšuje náklady)",0,Y112)</f>
        <v>0</v>
      </c>
      <c r="AP112" s="298" t="str">
        <f t="shared" ref="AP112" si="1474">IF($M112="In (zvyšuje náklady)",0,Z112)</f>
        <v>N</v>
      </c>
      <c r="AQ112" s="298">
        <f t="shared" ref="AQ112" si="1475">IF($M112="In (zvyšuje náklady)",0,AA112)</f>
        <v>0</v>
      </c>
      <c r="AR112" s="298">
        <f t="shared" ref="AR112" si="1476">IF($M112="In (zvyšuje náklady)",0,AB112)</f>
        <v>0</v>
      </c>
      <c r="AS112" s="298">
        <f t="shared" ref="AS112" si="1477">IF($M112="In (zvyšuje náklady)",0,AC112)</f>
        <v>0</v>
      </c>
      <c r="AT112" s="298">
        <f t="shared" ref="AT112" si="1478">IF($M112="In (zvyšuje náklady)",0,AD112)</f>
        <v>0</v>
      </c>
      <c r="AU112" s="296">
        <f t="shared" ref="AU112" si="1479">IF($M112="In (zvyšuje náklady)",0,AE112)</f>
        <v>0</v>
      </c>
      <c r="AV112" s="282">
        <f t="shared" ref="AV112:BB112" si="1480">IF($L112&gt;0,AF112,0)</f>
        <v>0</v>
      </c>
      <c r="AW112" s="281">
        <f t="shared" ref="AW112:AY112" si="1481">IF($L112&gt;0,$L112*AV112,0)</f>
        <v>0</v>
      </c>
      <c r="AX112" s="281">
        <f t="shared" si="1480"/>
        <v>0</v>
      </c>
      <c r="AY112" s="281">
        <f t="shared" si="1481"/>
        <v>0</v>
      </c>
      <c r="AZ112" s="281">
        <f t="shared" si="1480"/>
        <v>0</v>
      </c>
      <c r="BA112" s="281">
        <f t="shared" ref="BA112" si="1482">IF($L112&gt;0,$L112*AZ112,0)</f>
        <v>0</v>
      </c>
      <c r="BB112" s="281">
        <f t="shared" si="1480"/>
        <v>0</v>
      </c>
      <c r="BC112" s="287">
        <f t="shared" ref="BC112" si="1483">IF($L112&gt;0,$L112*BB112,0)</f>
        <v>0</v>
      </c>
      <c r="BD112" s="282">
        <f t="shared" ref="BD112" si="1484">IF($L112&gt;0,AN112,0)</f>
        <v>0</v>
      </c>
      <c r="BE112" s="281">
        <f t="shared" ref="BE112" si="1485">IF($L112&gt;0,$L112*BD112,0)</f>
        <v>0</v>
      </c>
      <c r="BF112" s="281">
        <f t="shared" ref="BF112" si="1486">IF($L112&gt;0,AP112,0)</f>
        <v>0</v>
      </c>
      <c r="BG112" s="281">
        <f t="shared" ref="BG112" si="1487">IF($L112&gt;0,$L112*BF112,0)</f>
        <v>0</v>
      </c>
      <c r="BH112" s="281">
        <f t="shared" ref="BH112" si="1488">IF($L112&gt;0,AR112,0)</f>
        <v>0</v>
      </c>
      <c r="BI112" s="281">
        <f t="shared" ref="BI112" si="1489">IF($L112&gt;0,$L112*BH112,0)</f>
        <v>0</v>
      </c>
      <c r="BJ112" s="281">
        <f t="shared" ref="BJ112" si="1490">IF($L112&gt;0,AT112,0)</f>
        <v>0</v>
      </c>
      <c r="BK112" s="287">
        <f t="shared" ref="BK112" si="1491">IF($L112&gt;0,$L112*BJ112,0)</f>
        <v>0</v>
      </c>
      <c r="BL112" s="306">
        <f>IF(F112=vstupy!F$6,"1",0)</f>
        <v>0</v>
      </c>
      <c r="BM112" s="282">
        <f t="shared" ref="BM112" si="1492">IF($BL112="1",AF112,0)</f>
        <v>0</v>
      </c>
      <c r="BN112" s="281">
        <f t="shared" ref="BN112" si="1493">IF($BL112="1",AG112,0)</f>
        <v>0</v>
      </c>
      <c r="BO112" s="281">
        <f t="shared" ref="BO112" si="1494">IF($BL112="1",AH112,0)</f>
        <v>0</v>
      </c>
      <c r="BP112" s="281">
        <f t="shared" ref="BP112" si="1495">IF($BL112="1",AI112,0)</f>
        <v>0</v>
      </c>
      <c r="BQ112" s="281">
        <f t="shared" ref="BQ112" si="1496">IF($BL112="1",AJ112,0)</f>
        <v>0</v>
      </c>
      <c r="BR112" s="281">
        <f t="shared" ref="BR112" si="1497">IF($BL112="1",AK112,0)</f>
        <v>0</v>
      </c>
      <c r="BS112" s="281">
        <f t="shared" ref="BS112" si="1498">IF($BL112="1",AL112,0)</f>
        <v>0</v>
      </c>
      <c r="BT112" s="287">
        <f t="shared" ref="BT112" si="1499">IF($BL112="1",AM112,0)</f>
        <v>0</v>
      </c>
      <c r="BU112" s="282">
        <f t="shared" ref="BU112" si="1500">IF($BL112="1",AN112,0)</f>
        <v>0</v>
      </c>
      <c r="BV112" s="271">
        <f t="shared" ref="BV112" si="1501">IF($BL112="1",AO112,0)</f>
        <v>0</v>
      </c>
      <c r="BW112" s="271">
        <f t="shared" ref="BW112" si="1502">IF($BL112="1",AP112,0)</f>
        <v>0</v>
      </c>
      <c r="BX112" s="271">
        <f t="shared" ref="BX112" si="1503">IF($BL112="1",AQ112,0)</f>
        <v>0</v>
      </c>
      <c r="BY112" s="271">
        <f t="shared" ref="BY112" si="1504">IF($BL112="1",AR112,0)</f>
        <v>0</v>
      </c>
      <c r="BZ112" s="271">
        <f t="shared" ref="BZ112" si="1505">IF($BL112="1",AS112,0)</f>
        <v>0</v>
      </c>
      <c r="CA112" s="271">
        <f t="shared" ref="CA112" si="1506">IF($BL112="1",AT112,0)</f>
        <v>0</v>
      </c>
      <c r="CB112" s="272">
        <f t="shared" ref="CB112" si="1507">IF($BL112="1",AU112,0)</f>
        <v>0</v>
      </c>
      <c r="CC112" s="282">
        <f>IFERROR(IF($X112="N/A",Z112+AB112+AD112,X112+Z112+AB112+AD112),0)</f>
        <v>0</v>
      </c>
      <c r="CD112" s="287">
        <f>Y112+AA112+AC112+AE112</f>
        <v>0</v>
      </c>
    </row>
    <row r="113" spans="2:82" ht="12.6" customHeight="1" x14ac:dyDescent="0.2">
      <c r="B113" s="346"/>
      <c r="C113" s="329"/>
      <c r="D113" s="329"/>
      <c r="E113" s="329"/>
      <c r="F113" s="314"/>
      <c r="G113" s="327"/>
      <c r="H113" s="314"/>
      <c r="I113" s="314"/>
      <c r="J113" s="316"/>
      <c r="K113" s="314"/>
      <c r="L113" s="316"/>
      <c r="M113" s="314"/>
      <c r="N113" s="314"/>
      <c r="O113" s="314"/>
      <c r="P113" s="317"/>
      <c r="Q113" s="315"/>
      <c r="R113" s="313"/>
      <c r="S113" s="314"/>
      <c r="T113" s="153" t="s">
        <v>51</v>
      </c>
      <c r="U113" s="218">
        <f>IFERROR(VLOOKUP(T113,vstupy!$B$2:$C$12,2,FALSE),0)</f>
        <v>0</v>
      </c>
      <c r="V113" s="315"/>
      <c r="W113" s="335"/>
      <c r="X113" s="332"/>
      <c r="Y113" s="310"/>
      <c r="Z113" s="310"/>
      <c r="AA113" s="310"/>
      <c r="AB113" s="310"/>
      <c r="AC113" s="310"/>
      <c r="AD113" s="310"/>
      <c r="AE113" s="345"/>
      <c r="AF113" s="282"/>
      <c r="AG113" s="281"/>
      <c r="AH113" s="281"/>
      <c r="AI113" s="281"/>
      <c r="AJ113" s="281"/>
      <c r="AK113" s="281"/>
      <c r="AL113" s="281"/>
      <c r="AM113" s="287"/>
      <c r="AN113" s="271"/>
      <c r="AO113" s="271"/>
      <c r="AP113" s="271"/>
      <c r="AQ113" s="271"/>
      <c r="AR113" s="271"/>
      <c r="AS113" s="271"/>
      <c r="AT113" s="271"/>
      <c r="AU113" s="297"/>
      <c r="AV113" s="282"/>
      <c r="AW113" s="281"/>
      <c r="AX113" s="281"/>
      <c r="AY113" s="281"/>
      <c r="AZ113" s="281"/>
      <c r="BA113" s="281"/>
      <c r="BB113" s="281"/>
      <c r="BC113" s="287"/>
      <c r="BD113" s="282"/>
      <c r="BE113" s="281"/>
      <c r="BF113" s="281"/>
      <c r="BG113" s="281"/>
      <c r="BH113" s="281"/>
      <c r="BI113" s="281"/>
      <c r="BJ113" s="281"/>
      <c r="BK113" s="287"/>
      <c r="BL113" s="306"/>
      <c r="BM113" s="282"/>
      <c r="BN113" s="281"/>
      <c r="BO113" s="281"/>
      <c r="BP113" s="281"/>
      <c r="BQ113" s="281"/>
      <c r="BR113" s="281"/>
      <c r="BS113" s="281"/>
      <c r="BT113" s="287"/>
      <c r="BU113" s="282"/>
      <c r="BV113" s="271"/>
      <c r="BW113" s="271"/>
      <c r="BX113" s="271"/>
      <c r="BY113" s="271"/>
      <c r="BZ113" s="271"/>
      <c r="CA113" s="271"/>
      <c r="CB113" s="272"/>
      <c r="CC113" s="282"/>
      <c r="CD113" s="287"/>
    </row>
    <row r="114" spans="2:82" ht="12.6" customHeight="1" x14ac:dyDescent="0.2">
      <c r="B114" s="346"/>
      <c r="C114" s="329"/>
      <c r="D114" s="329"/>
      <c r="E114" s="329"/>
      <c r="F114" s="314"/>
      <c r="G114" s="327"/>
      <c r="H114" s="314"/>
      <c r="I114" s="314"/>
      <c r="J114" s="316"/>
      <c r="K114" s="314"/>
      <c r="L114" s="316"/>
      <c r="M114" s="314"/>
      <c r="N114" s="314"/>
      <c r="O114" s="314"/>
      <c r="P114" s="317"/>
      <c r="Q114" s="315"/>
      <c r="R114" s="313"/>
      <c r="S114" s="314"/>
      <c r="T114" s="153" t="s">
        <v>51</v>
      </c>
      <c r="U114" s="218">
        <f>IFERROR(VLOOKUP(T114,vstupy!$B$2:$C$12,2,FALSE),0)</f>
        <v>0</v>
      </c>
      <c r="V114" s="315"/>
      <c r="W114" s="335"/>
      <c r="X114" s="333"/>
      <c r="Y114" s="310"/>
      <c r="Z114" s="310"/>
      <c r="AA114" s="310"/>
      <c r="AB114" s="310"/>
      <c r="AC114" s="310"/>
      <c r="AD114" s="310"/>
      <c r="AE114" s="345"/>
      <c r="AF114" s="282"/>
      <c r="AG114" s="281"/>
      <c r="AH114" s="281"/>
      <c r="AI114" s="281"/>
      <c r="AJ114" s="281"/>
      <c r="AK114" s="281"/>
      <c r="AL114" s="281"/>
      <c r="AM114" s="287"/>
      <c r="AN114" s="271"/>
      <c r="AO114" s="271"/>
      <c r="AP114" s="271"/>
      <c r="AQ114" s="271"/>
      <c r="AR114" s="271"/>
      <c r="AS114" s="271"/>
      <c r="AT114" s="271"/>
      <c r="AU114" s="297"/>
      <c r="AV114" s="282"/>
      <c r="AW114" s="281"/>
      <c r="AX114" s="281"/>
      <c r="AY114" s="281"/>
      <c r="AZ114" s="281"/>
      <c r="BA114" s="281"/>
      <c r="BB114" s="281"/>
      <c r="BC114" s="287"/>
      <c r="BD114" s="282"/>
      <c r="BE114" s="281"/>
      <c r="BF114" s="281"/>
      <c r="BG114" s="281"/>
      <c r="BH114" s="281"/>
      <c r="BI114" s="281"/>
      <c r="BJ114" s="281"/>
      <c r="BK114" s="287"/>
      <c r="BL114" s="306"/>
      <c r="BM114" s="282"/>
      <c r="BN114" s="281"/>
      <c r="BO114" s="281"/>
      <c r="BP114" s="281"/>
      <c r="BQ114" s="281"/>
      <c r="BR114" s="281"/>
      <c r="BS114" s="281"/>
      <c r="BT114" s="287"/>
      <c r="BU114" s="282"/>
      <c r="BV114" s="271"/>
      <c r="BW114" s="271"/>
      <c r="BX114" s="271"/>
      <c r="BY114" s="271"/>
      <c r="BZ114" s="271"/>
      <c r="CA114" s="271"/>
      <c r="CB114" s="272"/>
      <c r="CC114" s="282"/>
      <c r="CD114" s="287"/>
    </row>
    <row r="115" spans="2:82" ht="12.6" customHeight="1" x14ac:dyDescent="0.2">
      <c r="B115" s="346">
        <v>36</v>
      </c>
      <c r="C115" s="329"/>
      <c r="D115" s="329"/>
      <c r="E115" s="329"/>
      <c r="F115" s="314" t="s">
        <v>177</v>
      </c>
      <c r="G115" s="327"/>
      <c r="H115" s="314"/>
      <c r="I115" s="314"/>
      <c r="J115" s="316">
        <f t="shared" ref="J115" si="1508">IF(I115="N",0,I115)</f>
        <v>0</v>
      </c>
      <c r="K115" s="314"/>
      <c r="L115" s="316">
        <f t="shared" si="1121"/>
        <v>0</v>
      </c>
      <c r="M115" s="314" t="s">
        <v>177</v>
      </c>
      <c r="N115" s="314"/>
      <c r="O115" s="314"/>
      <c r="P115" s="317"/>
      <c r="Q115" s="315" t="s">
        <v>50</v>
      </c>
      <c r="R115" s="313">
        <f>VLOOKUP(Q115,vstupy!$B$17:$C$27,2,FALSE)</f>
        <v>0</v>
      </c>
      <c r="S115" s="314"/>
      <c r="T115" s="153" t="s">
        <v>51</v>
      </c>
      <c r="U115" s="218">
        <f>IFERROR(VLOOKUP(T115,vstupy!$B$2:$C$12,2,FALSE),0)</f>
        <v>0</v>
      </c>
      <c r="V115" s="315" t="s">
        <v>50</v>
      </c>
      <c r="W115" s="334">
        <f>VLOOKUP(V115,vstupy!$B$17:$C$27,2,FALSE)</f>
        <v>0</v>
      </c>
      <c r="X115" s="332" t="str">
        <f t="shared" ref="X115" si="1509">IFERROR(IF(J115=0,"N",N115/I115),0)</f>
        <v>N</v>
      </c>
      <c r="Y115" s="309">
        <f t="shared" ref="Y115" si="1510">N115</f>
        <v>0</v>
      </c>
      <c r="Z115" s="309" t="str">
        <f t="shared" ref="Z115" si="1511">IFERROR(IF(J115=0,"N",O115/I115),0)</f>
        <v>N</v>
      </c>
      <c r="AA115" s="309">
        <f t="shared" si="991"/>
        <v>0</v>
      </c>
      <c r="AB115" s="309">
        <f t="shared" ref="AB115" si="1512">P115*R115</f>
        <v>0</v>
      </c>
      <c r="AC115" s="309">
        <f t="shared" si="1038"/>
        <v>0</v>
      </c>
      <c r="AD115" s="343">
        <f t="shared" ref="AD115" si="1513">IF(S115&gt;0,IF(W115&gt;0,($G$7/160)*(S115/60)*W115,0),IF(W115&gt;0,($G$7/160)*((U115+U116+U117)/60)*W115,0))</f>
        <v>0</v>
      </c>
      <c r="AE115" s="344">
        <f t="shared" si="994"/>
        <v>0</v>
      </c>
      <c r="AF115" s="282">
        <f>IF($M115="In (zvyšuje náklady)",X115,0)</f>
        <v>0</v>
      </c>
      <c r="AG115" s="281">
        <f t="shared" ref="AG115:AM115" si="1514">IF($M115="In (zvyšuje náklady)",Y115,0)</f>
        <v>0</v>
      </c>
      <c r="AH115" s="281">
        <f t="shared" si="1514"/>
        <v>0</v>
      </c>
      <c r="AI115" s="281">
        <f t="shared" si="1514"/>
        <v>0</v>
      </c>
      <c r="AJ115" s="281">
        <f t="shared" si="1514"/>
        <v>0</v>
      </c>
      <c r="AK115" s="281">
        <f t="shared" si="1514"/>
        <v>0</v>
      </c>
      <c r="AL115" s="281">
        <f t="shared" si="1514"/>
        <v>0</v>
      </c>
      <c r="AM115" s="287">
        <f t="shared" si="1514"/>
        <v>0</v>
      </c>
      <c r="AN115" s="298" t="str">
        <f t="shared" ref="AN115" si="1515">IF($M115="In (zvyšuje náklady)",0,X115)</f>
        <v>N</v>
      </c>
      <c r="AO115" s="298">
        <f t="shared" ref="AO115" si="1516">IF($M115="In (zvyšuje náklady)",0,Y115)</f>
        <v>0</v>
      </c>
      <c r="AP115" s="298" t="str">
        <f t="shared" ref="AP115" si="1517">IF($M115="In (zvyšuje náklady)",0,Z115)</f>
        <v>N</v>
      </c>
      <c r="AQ115" s="298">
        <f t="shared" ref="AQ115" si="1518">IF($M115="In (zvyšuje náklady)",0,AA115)</f>
        <v>0</v>
      </c>
      <c r="AR115" s="298">
        <f t="shared" ref="AR115" si="1519">IF($M115="In (zvyšuje náklady)",0,AB115)</f>
        <v>0</v>
      </c>
      <c r="AS115" s="298">
        <f t="shared" ref="AS115" si="1520">IF($M115="In (zvyšuje náklady)",0,AC115)</f>
        <v>0</v>
      </c>
      <c r="AT115" s="298">
        <f t="shared" ref="AT115" si="1521">IF($M115="In (zvyšuje náklady)",0,AD115)</f>
        <v>0</v>
      </c>
      <c r="AU115" s="296">
        <f t="shared" ref="AU115" si="1522">IF($M115="In (zvyšuje náklady)",0,AE115)</f>
        <v>0</v>
      </c>
      <c r="AV115" s="282">
        <f t="shared" ref="AV115:BB115" si="1523">IF($L115&gt;0,AF115,0)</f>
        <v>0</v>
      </c>
      <c r="AW115" s="281">
        <f t="shared" ref="AW115:AY115" si="1524">IF($L115&gt;0,$L115*AV115,0)</f>
        <v>0</v>
      </c>
      <c r="AX115" s="281">
        <f t="shared" si="1523"/>
        <v>0</v>
      </c>
      <c r="AY115" s="281">
        <f t="shared" si="1524"/>
        <v>0</v>
      </c>
      <c r="AZ115" s="281">
        <f t="shared" si="1523"/>
        <v>0</v>
      </c>
      <c r="BA115" s="281">
        <f t="shared" ref="BA115" si="1525">IF($L115&gt;0,$L115*AZ115,0)</f>
        <v>0</v>
      </c>
      <c r="BB115" s="281">
        <f t="shared" si="1523"/>
        <v>0</v>
      </c>
      <c r="BC115" s="287">
        <f t="shared" ref="BC115" si="1526">IF($L115&gt;0,$L115*BB115,0)</f>
        <v>0</v>
      </c>
      <c r="BD115" s="282">
        <f t="shared" ref="BD115" si="1527">IF($L115&gt;0,AN115,0)</f>
        <v>0</v>
      </c>
      <c r="BE115" s="281">
        <f t="shared" ref="BE115" si="1528">IF($L115&gt;0,$L115*BD115,0)</f>
        <v>0</v>
      </c>
      <c r="BF115" s="281">
        <f t="shared" ref="BF115" si="1529">IF($L115&gt;0,AP115,0)</f>
        <v>0</v>
      </c>
      <c r="BG115" s="281">
        <f t="shared" ref="BG115" si="1530">IF($L115&gt;0,$L115*BF115,0)</f>
        <v>0</v>
      </c>
      <c r="BH115" s="281">
        <f t="shared" ref="BH115" si="1531">IF($L115&gt;0,AR115,0)</f>
        <v>0</v>
      </c>
      <c r="BI115" s="281">
        <f t="shared" ref="BI115" si="1532">IF($L115&gt;0,$L115*BH115,0)</f>
        <v>0</v>
      </c>
      <c r="BJ115" s="281">
        <f t="shared" ref="BJ115" si="1533">IF($L115&gt;0,AT115,0)</f>
        <v>0</v>
      </c>
      <c r="BK115" s="287">
        <f t="shared" ref="BK115" si="1534">IF($L115&gt;0,$L115*BJ115,0)</f>
        <v>0</v>
      </c>
      <c r="BL115" s="306">
        <f>IF(F115=vstupy!F$6,"1",0)</f>
        <v>0</v>
      </c>
      <c r="BM115" s="282">
        <f t="shared" ref="BM115" si="1535">IF($BL115="1",AF115,0)</f>
        <v>0</v>
      </c>
      <c r="BN115" s="281">
        <f t="shared" ref="BN115" si="1536">IF($BL115="1",AG115,0)</f>
        <v>0</v>
      </c>
      <c r="BO115" s="281">
        <f t="shared" ref="BO115" si="1537">IF($BL115="1",AH115,0)</f>
        <v>0</v>
      </c>
      <c r="BP115" s="281">
        <f t="shared" ref="BP115" si="1538">IF($BL115="1",AI115,0)</f>
        <v>0</v>
      </c>
      <c r="BQ115" s="281">
        <f t="shared" ref="BQ115" si="1539">IF($BL115="1",AJ115,0)</f>
        <v>0</v>
      </c>
      <c r="BR115" s="281">
        <f t="shared" ref="BR115" si="1540">IF($BL115="1",AK115,0)</f>
        <v>0</v>
      </c>
      <c r="BS115" s="281">
        <f t="shared" ref="BS115" si="1541">IF($BL115="1",AL115,0)</f>
        <v>0</v>
      </c>
      <c r="BT115" s="287">
        <f t="shared" ref="BT115" si="1542">IF($BL115="1",AM115,0)</f>
        <v>0</v>
      </c>
      <c r="BU115" s="282">
        <f t="shared" ref="BU115" si="1543">IF($BL115="1",AN115,0)</f>
        <v>0</v>
      </c>
      <c r="BV115" s="271">
        <f t="shared" ref="BV115" si="1544">IF($BL115="1",AO115,0)</f>
        <v>0</v>
      </c>
      <c r="BW115" s="271">
        <f t="shared" ref="BW115" si="1545">IF($BL115="1",AP115,0)</f>
        <v>0</v>
      </c>
      <c r="BX115" s="271">
        <f t="shared" ref="BX115" si="1546">IF($BL115="1",AQ115,0)</f>
        <v>0</v>
      </c>
      <c r="BY115" s="271">
        <f t="shared" ref="BY115" si="1547">IF($BL115="1",AR115,0)</f>
        <v>0</v>
      </c>
      <c r="BZ115" s="271">
        <f t="shared" ref="BZ115" si="1548">IF($BL115="1",AS115,0)</f>
        <v>0</v>
      </c>
      <c r="CA115" s="271">
        <f t="shared" ref="CA115" si="1549">IF($BL115="1",AT115,0)</f>
        <v>0</v>
      </c>
      <c r="CB115" s="272">
        <f t="shared" ref="CB115" si="1550">IF($BL115="1",AU115,0)</f>
        <v>0</v>
      </c>
      <c r="CC115" s="282">
        <f>IFERROR(IF($X115="N/A",Z115+AB115+AD115,X115+Z115+AB115+AD115),0)</f>
        <v>0</v>
      </c>
      <c r="CD115" s="287">
        <f>Y115+AA115+AC115+AE115</f>
        <v>0</v>
      </c>
    </row>
    <row r="116" spans="2:82" ht="12.6" customHeight="1" x14ac:dyDescent="0.2">
      <c r="B116" s="346"/>
      <c r="C116" s="329"/>
      <c r="D116" s="329"/>
      <c r="E116" s="329"/>
      <c r="F116" s="314"/>
      <c r="G116" s="327"/>
      <c r="H116" s="314"/>
      <c r="I116" s="314"/>
      <c r="J116" s="316"/>
      <c r="K116" s="314"/>
      <c r="L116" s="316"/>
      <c r="M116" s="314"/>
      <c r="N116" s="314"/>
      <c r="O116" s="314"/>
      <c r="P116" s="317"/>
      <c r="Q116" s="315"/>
      <c r="R116" s="313"/>
      <c r="S116" s="314"/>
      <c r="T116" s="153" t="s">
        <v>51</v>
      </c>
      <c r="U116" s="218">
        <f>IFERROR(VLOOKUP(T116,vstupy!$B$2:$C$12,2,FALSE),0)</f>
        <v>0</v>
      </c>
      <c r="V116" s="315"/>
      <c r="W116" s="335"/>
      <c r="X116" s="332"/>
      <c r="Y116" s="310"/>
      <c r="Z116" s="310"/>
      <c r="AA116" s="310"/>
      <c r="AB116" s="310"/>
      <c r="AC116" s="310"/>
      <c r="AD116" s="310"/>
      <c r="AE116" s="345"/>
      <c r="AF116" s="282"/>
      <c r="AG116" s="281"/>
      <c r="AH116" s="281"/>
      <c r="AI116" s="281"/>
      <c r="AJ116" s="281"/>
      <c r="AK116" s="281"/>
      <c r="AL116" s="281"/>
      <c r="AM116" s="287"/>
      <c r="AN116" s="271"/>
      <c r="AO116" s="271"/>
      <c r="AP116" s="271"/>
      <c r="AQ116" s="271"/>
      <c r="AR116" s="271"/>
      <c r="AS116" s="271"/>
      <c r="AT116" s="271"/>
      <c r="AU116" s="297"/>
      <c r="AV116" s="282"/>
      <c r="AW116" s="281"/>
      <c r="AX116" s="281"/>
      <c r="AY116" s="281"/>
      <c r="AZ116" s="281"/>
      <c r="BA116" s="281"/>
      <c r="BB116" s="281"/>
      <c r="BC116" s="287"/>
      <c r="BD116" s="282"/>
      <c r="BE116" s="281"/>
      <c r="BF116" s="281"/>
      <c r="BG116" s="281"/>
      <c r="BH116" s="281"/>
      <c r="BI116" s="281"/>
      <c r="BJ116" s="281"/>
      <c r="BK116" s="287"/>
      <c r="BL116" s="306"/>
      <c r="BM116" s="282"/>
      <c r="BN116" s="281"/>
      <c r="BO116" s="281"/>
      <c r="BP116" s="281"/>
      <c r="BQ116" s="281"/>
      <c r="BR116" s="281"/>
      <c r="BS116" s="281"/>
      <c r="BT116" s="287"/>
      <c r="BU116" s="282"/>
      <c r="BV116" s="271"/>
      <c r="BW116" s="271"/>
      <c r="BX116" s="271"/>
      <c r="BY116" s="271"/>
      <c r="BZ116" s="271"/>
      <c r="CA116" s="271"/>
      <c r="CB116" s="272"/>
      <c r="CC116" s="282"/>
      <c r="CD116" s="287"/>
    </row>
    <row r="117" spans="2:82" ht="12.6" customHeight="1" x14ac:dyDescent="0.2">
      <c r="B117" s="346"/>
      <c r="C117" s="329"/>
      <c r="D117" s="329"/>
      <c r="E117" s="329"/>
      <c r="F117" s="314"/>
      <c r="G117" s="327"/>
      <c r="H117" s="314"/>
      <c r="I117" s="314"/>
      <c r="J117" s="316"/>
      <c r="K117" s="314"/>
      <c r="L117" s="316"/>
      <c r="M117" s="314"/>
      <c r="N117" s="314"/>
      <c r="O117" s="314"/>
      <c r="P117" s="317"/>
      <c r="Q117" s="315"/>
      <c r="R117" s="313"/>
      <c r="S117" s="314"/>
      <c r="T117" s="153" t="s">
        <v>51</v>
      </c>
      <c r="U117" s="218">
        <f>IFERROR(VLOOKUP(T117,vstupy!$B$2:$C$12,2,FALSE),0)</f>
        <v>0</v>
      </c>
      <c r="V117" s="315"/>
      <c r="W117" s="335"/>
      <c r="X117" s="333"/>
      <c r="Y117" s="310"/>
      <c r="Z117" s="310"/>
      <c r="AA117" s="310"/>
      <c r="AB117" s="310"/>
      <c r="AC117" s="310"/>
      <c r="AD117" s="310"/>
      <c r="AE117" s="345"/>
      <c r="AF117" s="282"/>
      <c r="AG117" s="281"/>
      <c r="AH117" s="281"/>
      <c r="AI117" s="281"/>
      <c r="AJ117" s="281"/>
      <c r="AK117" s="281"/>
      <c r="AL117" s="281"/>
      <c r="AM117" s="287"/>
      <c r="AN117" s="271"/>
      <c r="AO117" s="271"/>
      <c r="AP117" s="271"/>
      <c r="AQ117" s="271"/>
      <c r="AR117" s="271"/>
      <c r="AS117" s="271"/>
      <c r="AT117" s="271"/>
      <c r="AU117" s="297"/>
      <c r="AV117" s="282"/>
      <c r="AW117" s="281"/>
      <c r="AX117" s="281"/>
      <c r="AY117" s="281"/>
      <c r="AZ117" s="281"/>
      <c r="BA117" s="281"/>
      <c r="BB117" s="281"/>
      <c r="BC117" s="287"/>
      <c r="BD117" s="282"/>
      <c r="BE117" s="281"/>
      <c r="BF117" s="281"/>
      <c r="BG117" s="281"/>
      <c r="BH117" s="281"/>
      <c r="BI117" s="281"/>
      <c r="BJ117" s="281"/>
      <c r="BK117" s="287"/>
      <c r="BL117" s="306"/>
      <c r="BM117" s="282"/>
      <c r="BN117" s="281"/>
      <c r="BO117" s="281"/>
      <c r="BP117" s="281"/>
      <c r="BQ117" s="281"/>
      <c r="BR117" s="281"/>
      <c r="BS117" s="281"/>
      <c r="BT117" s="287"/>
      <c r="BU117" s="282"/>
      <c r="BV117" s="271"/>
      <c r="BW117" s="271"/>
      <c r="BX117" s="271"/>
      <c r="BY117" s="271"/>
      <c r="BZ117" s="271"/>
      <c r="CA117" s="271"/>
      <c r="CB117" s="272"/>
      <c r="CC117" s="282"/>
      <c r="CD117" s="287"/>
    </row>
    <row r="118" spans="2:82" ht="12.6" customHeight="1" x14ac:dyDescent="0.2">
      <c r="B118" s="346">
        <v>37</v>
      </c>
      <c r="C118" s="329"/>
      <c r="D118" s="329"/>
      <c r="E118" s="329"/>
      <c r="F118" s="314" t="s">
        <v>177</v>
      </c>
      <c r="G118" s="327"/>
      <c r="H118" s="314"/>
      <c r="I118" s="314"/>
      <c r="J118" s="316">
        <f t="shared" ref="J118" si="1551">IF(I118="N",0,I118)</f>
        <v>0</v>
      </c>
      <c r="K118" s="314"/>
      <c r="L118" s="316">
        <f t="shared" si="1121"/>
        <v>0</v>
      </c>
      <c r="M118" s="314" t="s">
        <v>177</v>
      </c>
      <c r="N118" s="314"/>
      <c r="O118" s="314"/>
      <c r="P118" s="317"/>
      <c r="Q118" s="315" t="s">
        <v>50</v>
      </c>
      <c r="R118" s="313">
        <f>VLOOKUP(Q118,vstupy!$B$17:$C$27,2,FALSE)</f>
        <v>0</v>
      </c>
      <c r="S118" s="314"/>
      <c r="T118" s="153" t="s">
        <v>51</v>
      </c>
      <c r="U118" s="218">
        <f>IFERROR(VLOOKUP(T118,vstupy!$B$2:$C$12,2,FALSE),0)</f>
        <v>0</v>
      </c>
      <c r="V118" s="315" t="s">
        <v>50</v>
      </c>
      <c r="W118" s="334">
        <f>VLOOKUP(V118,vstupy!$B$17:$C$27,2,FALSE)</f>
        <v>0</v>
      </c>
      <c r="X118" s="332" t="str">
        <f t="shared" ref="X118" si="1552">IFERROR(IF(J118=0,"N",N118/I118),0)</f>
        <v>N</v>
      </c>
      <c r="Y118" s="309">
        <f t="shared" ref="Y118" si="1553">N118</f>
        <v>0</v>
      </c>
      <c r="Z118" s="309" t="str">
        <f t="shared" ref="Z118" si="1554">IFERROR(IF(J118=0,"N",O118/I118),0)</f>
        <v>N</v>
      </c>
      <c r="AA118" s="309">
        <f t="shared" ref="AA118" si="1555">O118</f>
        <v>0</v>
      </c>
      <c r="AB118" s="309">
        <f t="shared" ref="AB118" si="1556">P118*R118</f>
        <v>0</v>
      </c>
      <c r="AC118" s="309">
        <f t="shared" si="1038"/>
        <v>0</v>
      </c>
      <c r="AD118" s="343">
        <f t="shared" ref="AD118" si="1557">IF(S118&gt;0,IF(W118&gt;0,($G$7/160)*(S118/60)*W118,0),IF(W118&gt;0,($G$7/160)*((U118+U119+U120)/60)*W118,0))</f>
        <v>0</v>
      </c>
      <c r="AE118" s="344">
        <f t="shared" si="994"/>
        <v>0</v>
      </c>
      <c r="AF118" s="282">
        <f>IF($M118="In (zvyšuje náklady)",X118,0)</f>
        <v>0</v>
      </c>
      <c r="AG118" s="281">
        <f t="shared" ref="AG118:AM118" si="1558">IF($M118="In (zvyšuje náklady)",Y118,0)</f>
        <v>0</v>
      </c>
      <c r="AH118" s="281">
        <f t="shared" si="1558"/>
        <v>0</v>
      </c>
      <c r="AI118" s="281">
        <f t="shared" si="1558"/>
        <v>0</v>
      </c>
      <c r="AJ118" s="281">
        <f t="shared" si="1558"/>
        <v>0</v>
      </c>
      <c r="AK118" s="281">
        <f t="shared" si="1558"/>
        <v>0</v>
      </c>
      <c r="AL118" s="281">
        <f t="shared" si="1558"/>
        <v>0</v>
      </c>
      <c r="AM118" s="287">
        <f t="shared" si="1558"/>
        <v>0</v>
      </c>
      <c r="AN118" s="298" t="str">
        <f t="shared" ref="AN118" si="1559">IF($M118="In (zvyšuje náklady)",0,X118)</f>
        <v>N</v>
      </c>
      <c r="AO118" s="298">
        <f t="shared" ref="AO118" si="1560">IF($M118="In (zvyšuje náklady)",0,Y118)</f>
        <v>0</v>
      </c>
      <c r="AP118" s="298" t="str">
        <f t="shared" ref="AP118" si="1561">IF($M118="In (zvyšuje náklady)",0,Z118)</f>
        <v>N</v>
      </c>
      <c r="AQ118" s="298">
        <f t="shared" ref="AQ118" si="1562">IF($M118="In (zvyšuje náklady)",0,AA118)</f>
        <v>0</v>
      </c>
      <c r="AR118" s="298">
        <f t="shared" ref="AR118" si="1563">IF($M118="In (zvyšuje náklady)",0,AB118)</f>
        <v>0</v>
      </c>
      <c r="AS118" s="298">
        <f t="shared" ref="AS118" si="1564">IF($M118="In (zvyšuje náklady)",0,AC118)</f>
        <v>0</v>
      </c>
      <c r="AT118" s="298">
        <f t="shared" ref="AT118" si="1565">IF($M118="In (zvyšuje náklady)",0,AD118)</f>
        <v>0</v>
      </c>
      <c r="AU118" s="296">
        <f t="shared" ref="AU118" si="1566">IF($M118="In (zvyšuje náklady)",0,AE118)</f>
        <v>0</v>
      </c>
      <c r="AV118" s="282">
        <f t="shared" ref="AV118:BB118" si="1567">IF($L118&gt;0,AF118,0)</f>
        <v>0</v>
      </c>
      <c r="AW118" s="281">
        <f t="shared" ref="AW118:AY118" si="1568">IF($L118&gt;0,$L118*AV118,0)</f>
        <v>0</v>
      </c>
      <c r="AX118" s="281">
        <f t="shared" si="1567"/>
        <v>0</v>
      </c>
      <c r="AY118" s="281">
        <f t="shared" si="1568"/>
        <v>0</v>
      </c>
      <c r="AZ118" s="281">
        <f t="shared" si="1567"/>
        <v>0</v>
      </c>
      <c r="BA118" s="281">
        <f t="shared" ref="BA118" si="1569">IF($L118&gt;0,$L118*AZ118,0)</f>
        <v>0</v>
      </c>
      <c r="BB118" s="281">
        <f t="shared" si="1567"/>
        <v>0</v>
      </c>
      <c r="BC118" s="287">
        <f t="shared" ref="BC118" si="1570">IF($L118&gt;0,$L118*BB118,0)</f>
        <v>0</v>
      </c>
      <c r="BD118" s="282">
        <f t="shared" ref="BD118" si="1571">IF($L118&gt;0,AN118,0)</f>
        <v>0</v>
      </c>
      <c r="BE118" s="281">
        <f t="shared" ref="BE118" si="1572">IF($L118&gt;0,$L118*BD118,0)</f>
        <v>0</v>
      </c>
      <c r="BF118" s="281">
        <f t="shared" ref="BF118" si="1573">IF($L118&gt;0,AP118,0)</f>
        <v>0</v>
      </c>
      <c r="BG118" s="281">
        <f t="shared" ref="BG118" si="1574">IF($L118&gt;0,$L118*BF118,0)</f>
        <v>0</v>
      </c>
      <c r="BH118" s="281">
        <f t="shared" ref="BH118" si="1575">IF($L118&gt;0,AR118,0)</f>
        <v>0</v>
      </c>
      <c r="BI118" s="281">
        <f t="shared" ref="BI118" si="1576">IF($L118&gt;0,$L118*BH118,0)</f>
        <v>0</v>
      </c>
      <c r="BJ118" s="281">
        <f t="shared" ref="BJ118" si="1577">IF($L118&gt;0,AT118,0)</f>
        <v>0</v>
      </c>
      <c r="BK118" s="287">
        <f t="shared" ref="BK118" si="1578">IF($L118&gt;0,$L118*BJ118,0)</f>
        <v>0</v>
      </c>
      <c r="BL118" s="306">
        <f>IF(F118=vstupy!F$6,"1",0)</f>
        <v>0</v>
      </c>
      <c r="BM118" s="282">
        <f t="shared" ref="BM118" si="1579">IF($BL118="1",AF118,0)</f>
        <v>0</v>
      </c>
      <c r="BN118" s="281">
        <f t="shared" ref="BN118" si="1580">IF($BL118="1",AG118,0)</f>
        <v>0</v>
      </c>
      <c r="BO118" s="281">
        <f t="shared" ref="BO118" si="1581">IF($BL118="1",AH118,0)</f>
        <v>0</v>
      </c>
      <c r="BP118" s="281">
        <f t="shared" ref="BP118" si="1582">IF($BL118="1",AI118,0)</f>
        <v>0</v>
      </c>
      <c r="BQ118" s="281">
        <f t="shared" ref="BQ118" si="1583">IF($BL118="1",AJ118,0)</f>
        <v>0</v>
      </c>
      <c r="BR118" s="281">
        <f t="shared" ref="BR118" si="1584">IF($BL118="1",AK118,0)</f>
        <v>0</v>
      </c>
      <c r="BS118" s="281">
        <f t="shared" ref="BS118" si="1585">IF($BL118="1",AL118,0)</f>
        <v>0</v>
      </c>
      <c r="BT118" s="287">
        <f t="shared" ref="BT118" si="1586">IF($BL118="1",AM118,0)</f>
        <v>0</v>
      </c>
      <c r="BU118" s="282">
        <f t="shared" ref="BU118" si="1587">IF($BL118="1",AN118,0)</f>
        <v>0</v>
      </c>
      <c r="BV118" s="271">
        <f t="shared" ref="BV118" si="1588">IF($BL118="1",AO118,0)</f>
        <v>0</v>
      </c>
      <c r="BW118" s="271">
        <f t="shared" ref="BW118" si="1589">IF($BL118="1",AP118,0)</f>
        <v>0</v>
      </c>
      <c r="BX118" s="271">
        <f t="shared" ref="BX118" si="1590">IF($BL118="1",AQ118,0)</f>
        <v>0</v>
      </c>
      <c r="BY118" s="271">
        <f t="shared" ref="BY118" si="1591">IF($BL118="1",AR118,0)</f>
        <v>0</v>
      </c>
      <c r="BZ118" s="271">
        <f t="shared" ref="BZ118" si="1592">IF($BL118="1",AS118,0)</f>
        <v>0</v>
      </c>
      <c r="CA118" s="271">
        <f t="shared" ref="CA118" si="1593">IF($BL118="1",AT118,0)</f>
        <v>0</v>
      </c>
      <c r="CB118" s="272">
        <f t="shared" ref="CB118" si="1594">IF($BL118="1",AU118,0)</f>
        <v>0</v>
      </c>
      <c r="CC118" s="282">
        <f>IFERROR(IF($X118="N/A",Z118+AB118+AD118,X118+Z118+AB118+AD118),0)</f>
        <v>0</v>
      </c>
      <c r="CD118" s="287">
        <f>Y118+AA118+AC118+AE118</f>
        <v>0</v>
      </c>
    </row>
    <row r="119" spans="2:82" ht="12.6" customHeight="1" x14ac:dyDescent="0.2">
      <c r="B119" s="346"/>
      <c r="C119" s="329"/>
      <c r="D119" s="329"/>
      <c r="E119" s="329"/>
      <c r="F119" s="314"/>
      <c r="G119" s="327"/>
      <c r="H119" s="314"/>
      <c r="I119" s="314"/>
      <c r="J119" s="316"/>
      <c r="K119" s="314"/>
      <c r="L119" s="316"/>
      <c r="M119" s="314"/>
      <c r="N119" s="314"/>
      <c r="O119" s="314"/>
      <c r="P119" s="317"/>
      <c r="Q119" s="315"/>
      <c r="R119" s="313"/>
      <c r="S119" s="314"/>
      <c r="T119" s="153" t="s">
        <v>51</v>
      </c>
      <c r="U119" s="218">
        <f>IFERROR(VLOOKUP(T119,vstupy!$B$2:$C$12,2,FALSE),0)</f>
        <v>0</v>
      </c>
      <c r="V119" s="315"/>
      <c r="W119" s="335"/>
      <c r="X119" s="332"/>
      <c r="Y119" s="310"/>
      <c r="Z119" s="310"/>
      <c r="AA119" s="310"/>
      <c r="AB119" s="310"/>
      <c r="AC119" s="310"/>
      <c r="AD119" s="310"/>
      <c r="AE119" s="345"/>
      <c r="AF119" s="282"/>
      <c r="AG119" s="281"/>
      <c r="AH119" s="281"/>
      <c r="AI119" s="281"/>
      <c r="AJ119" s="281"/>
      <c r="AK119" s="281"/>
      <c r="AL119" s="281"/>
      <c r="AM119" s="287"/>
      <c r="AN119" s="271"/>
      <c r="AO119" s="271"/>
      <c r="AP119" s="271"/>
      <c r="AQ119" s="271"/>
      <c r="AR119" s="271"/>
      <c r="AS119" s="271"/>
      <c r="AT119" s="271"/>
      <c r="AU119" s="297"/>
      <c r="AV119" s="282"/>
      <c r="AW119" s="281"/>
      <c r="AX119" s="281"/>
      <c r="AY119" s="281"/>
      <c r="AZ119" s="281"/>
      <c r="BA119" s="281"/>
      <c r="BB119" s="281"/>
      <c r="BC119" s="287"/>
      <c r="BD119" s="282"/>
      <c r="BE119" s="281"/>
      <c r="BF119" s="281"/>
      <c r="BG119" s="281"/>
      <c r="BH119" s="281"/>
      <c r="BI119" s="281"/>
      <c r="BJ119" s="281"/>
      <c r="BK119" s="287"/>
      <c r="BL119" s="306"/>
      <c r="BM119" s="282"/>
      <c r="BN119" s="281"/>
      <c r="BO119" s="281"/>
      <c r="BP119" s="281"/>
      <c r="BQ119" s="281"/>
      <c r="BR119" s="281"/>
      <c r="BS119" s="281"/>
      <c r="BT119" s="287"/>
      <c r="BU119" s="282"/>
      <c r="BV119" s="271"/>
      <c r="BW119" s="271"/>
      <c r="BX119" s="271"/>
      <c r="BY119" s="271"/>
      <c r="BZ119" s="271"/>
      <c r="CA119" s="271"/>
      <c r="CB119" s="272"/>
      <c r="CC119" s="282"/>
      <c r="CD119" s="287"/>
    </row>
    <row r="120" spans="2:82" ht="12.6" customHeight="1" x14ac:dyDescent="0.2">
      <c r="B120" s="346"/>
      <c r="C120" s="329"/>
      <c r="D120" s="329"/>
      <c r="E120" s="329"/>
      <c r="F120" s="314"/>
      <c r="G120" s="327"/>
      <c r="H120" s="314"/>
      <c r="I120" s="314"/>
      <c r="J120" s="316"/>
      <c r="K120" s="314"/>
      <c r="L120" s="316"/>
      <c r="M120" s="314"/>
      <c r="N120" s="314"/>
      <c r="O120" s="314"/>
      <c r="P120" s="317"/>
      <c r="Q120" s="315"/>
      <c r="R120" s="313"/>
      <c r="S120" s="314"/>
      <c r="T120" s="153" t="s">
        <v>51</v>
      </c>
      <c r="U120" s="218">
        <f>IFERROR(VLOOKUP(T120,vstupy!$B$2:$C$12,2,FALSE),0)</f>
        <v>0</v>
      </c>
      <c r="V120" s="315"/>
      <c r="W120" s="335"/>
      <c r="X120" s="333"/>
      <c r="Y120" s="310"/>
      <c r="Z120" s="310"/>
      <c r="AA120" s="310"/>
      <c r="AB120" s="310"/>
      <c r="AC120" s="310"/>
      <c r="AD120" s="310"/>
      <c r="AE120" s="345"/>
      <c r="AF120" s="282"/>
      <c r="AG120" s="281"/>
      <c r="AH120" s="281"/>
      <c r="AI120" s="281"/>
      <c r="AJ120" s="281"/>
      <c r="AK120" s="281"/>
      <c r="AL120" s="281"/>
      <c r="AM120" s="287"/>
      <c r="AN120" s="271"/>
      <c r="AO120" s="271"/>
      <c r="AP120" s="271"/>
      <c r="AQ120" s="271"/>
      <c r="AR120" s="271"/>
      <c r="AS120" s="271"/>
      <c r="AT120" s="271"/>
      <c r="AU120" s="297"/>
      <c r="AV120" s="282"/>
      <c r="AW120" s="281"/>
      <c r="AX120" s="281"/>
      <c r="AY120" s="281"/>
      <c r="AZ120" s="281"/>
      <c r="BA120" s="281"/>
      <c r="BB120" s="281"/>
      <c r="BC120" s="287"/>
      <c r="BD120" s="282"/>
      <c r="BE120" s="281"/>
      <c r="BF120" s="281"/>
      <c r="BG120" s="281"/>
      <c r="BH120" s="281"/>
      <c r="BI120" s="281"/>
      <c r="BJ120" s="281"/>
      <c r="BK120" s="287"/>
      <c r="BL120" s="306"/>
      <c r="BM120" s="282"/>
      <c r="BN120" s="281"/>
      <c r="BO120" s="281"/>
      <c r="BP120" s="281"/>
      <c r="BQ120" s="281"/>
      <c r="BR120" s="281"/>
      <c r="BS120" s="281"/>
      <c r="BT120" s="287"/>
      <c r="BU120" s="282"/>
      <c r="BV120" s="271"/>
      <c r="BW120" s="271"/>
      <c r="BX120" s="271"/>
      <c r="BY120" s="271"/>
      <c r="BZ120" s="271"/>
      <c r="CA120" s="271"/>
      <c r="CB120" s="272"/>
      <c r="CC120" s="282"/>
      <c r="CD120" s="287"/>
    </row>
    <row r="121" spans="2:82" ht="12.6" customHeight="1" x14ac:dyDescent="0.2">
      <c r="B121" s="346">
        <v>38</v>
      </c>
      <c r="C121" s="329"/>
      <c r="D121" s="329"/>
      <c r="E121" s="329"/>
      <c r="F121" s="314" t="s">
        <v>177</v>
      </c>
      <c r="G121" s="327"/>
      <c r="H121" s="314"/>
      <c r="I121" s="314"/>
      <c r="J121" s="316">
        <f t="shared" ref="J121" si="1595">IF(I121="N",0,I121)</f>
        <v>0</v>
      </c>
      <c r="K121" s="314"/>
      <c r="L121" s="316">
        <f t="shared" si="1121"/>
        <v>0</v>
      </c>
      <c r="M121" s="314" t="s">
        <v>177</v>
      </c>
      <c r="N121" s="314"/>
      <c r="O121" s="314"/>
      <c r="P121" s="317"/>
      <c r="Q121" s="315" t="s">
        <v>50</v>
      </c>
      <c r="R121" s="313">
        <f>VLOOKUP(Q121,vstupy!$B$17:$C$27,2,FALSE)</f>
        <v>0</v>
      </c>
      <c r="S121" s="314"/>
      <c r="T121" s="153" t="s">
        <v>51</v>
      </c>
      <c r="U121" s="218">
        <f>IFERROR(VLOOKUP(T121,vstupy!$B$2:$C$12,2,FALSE),0)</f>
        <v>0</v>
      </c>
      <c r="V121" s="315" t="s">
        <v>50</v>
      </c>
      <c r="W121" s="334">
        <f>VLOOKUP(V121,vstupy!$B$17:$C$27,2,FALSE)</f>
        <v>0</v>
      </c>
      <c r="X121" s="332" t="str">
        <f t="shared" ref="X121" si="1596">IFERROR(IF(J121=0,"N",N121/I121),0)</f>
        <v>N</v>
      </c>
      <c r="Y121" s="309">
        <f t="shared" ref="Y121" si="1597">N121</f>
        <v>0</v>
      </c>
      <c r="Z121" s="309" t="str">
        <f t="shared" ref="Z121" si="1598">IFERROR(IF(J121=0,"N",O121/I121),0)</f>
        <v>N</v>
      </c>
      <c r="AA121" s="309">
        <f t="shared" ref="AA121:AA157" si="1599">O121</f>
        <v>0</v>
      </c>
      <c r="AB121" s="309">
        <f t="shared" ref="AB121" si="1600">P121*R121</f>
        <v>0</v>
      </c>
      <c r="AC121" s="309">
        <f t="shared" si="1038"/>
        <v>0</v>
      </c>
      <c r="AD121" s="343">
        <f t="shared" ref="AD121" si="1601">IF(S121&gt;0,IF(W121&gt;0,($G$7/160)*(S121/60)*W121,0),IF(W121&gt;0,($G$7/160)*((U121+U122+U123)/60)*W121,0))</f>
        <v>0</v>
      </c>
      <c r="AE121" s="344">
        <f t="shared" si="994"/>
        <v>0</v>
      </c>
      <c r="AF121" s="282">
        <f>IF($M121="In (zvyšuje náklady)",X121,0)</f>
        <v>0</v>
      </c>
      <c r="AG121" s="281">
        <f t="shared" ref="AG121:AM121" si="1602">IF($M121="In (zvyšuje náklady)",Y121,0)</f>
        <v>0</v>
      </c>
      <c r="AH121" s="281">
        <f t="shared" si="1602"/>
        <v>0</v>
      </c>
      <c r="AI121" s="281">
        <f t="shared" si="1602"/>
        <v>0</v>
      </c>
      <c r="AJ121" s="281">
        <f t="shared" si="1602"/>
        <v>0</v>
      </c>
      <c r="AK121" s="281">
        <f t="shared" si="1602"/>
        <v>0</v>
      </c>
      <c r="AL121" s="281">
        <f t="shared" si="1602"/>
        <v>0</v>
      </c>
      <c r="AM121" s="287">
        <f t="shared" si="1602"/>
        <v>0</v>
      </c>
      <c r="AN121" s="298" t="str">
        <f t="shared" ref="AN121" si="1603">IF($M121="In (zvyšuje náklady)",0,X121)</f>
        <v>N</v>
      </c>
      <c r="AO121" s="298">
        <f t="shared" ref="AO121" si="1604">IF($M121="In (zvyšuje náklady)",0,Y121)</f>
        <v>0</v>
      </c>
      <c r="AP121" s="298" t="str">
        <f t="shared" ref="AP121" si="1605">IF($M121="In (zvyšuje náklady)",0,Z121)</f>
        <v>N</v>
      </c>
      <c r="AQ121" s="298">
        <f t="shared" ref="AQ121" si="1606">IF($M121="In (zvyšuje náklady)",0,AA121)</f>
        <v>0</v>
      </c>
      <c r="AR121" s="298">
        <f t="shared" ref="AR121" si="1607">IF($M121="In (zvyšuje náklady)",0,AB121)</f>
        <v>0</v>
      </c>
      <c r="AS121" s="298">
        <f t="shared" ref="AS121" si="1608">IF($M121="In (zvyšuje náklady)",0,AC121)</f>
        <v>0</v>
      </c>
      <c r="AT121" s="298">
        <f t="shared" ref="AT121" si="1609">IF($M121="In (zvyšuje náklady)",0,AD121)</f>
        <v>0</v>
      </c>
      <c r="AU121" s="296">
        <f t="shared" ref="AU121" si="1610">IF($M121="In (zvyšuje náklady)",0,AE121)</f>
        <v>0</v>
      </c>
      <c r="AV121" s="282">
        <f t="shared" ref="AV121:BB121" si="1611">IF($L121&gt;0,AF121,0)</f>
        <v>0</v>
      </c>
      <c r="AW121" s="281">
        <f t="shared" ref="AW121:AY121" si="1612">IF($L121&gt;0,$L121*AV121,0)</f>
        <v>0</v>
      </c>
      <c r="AX121" s="281">
        <f t="shared" si="1611"/>
        <v>0</v>
      </c>
      <c r="AY121" s="281">
        <f t="shared" si="1612"/>
        <v>0</v>
      </c>
      <c r="AZ121" s="281">
        <f t="shared" si="1611"/>
        <v>0</v>
      </c>
      <c r="BA121" s="281">
        <f t="shared" ref="BA121" si="1613">IF($L121&gt;0,$L121*AZ121,0)</f>
        <v>0</v>
      </c>
      <c r="BB121" s="281">
        <f t="shared" si="1611"/>
        <v>0</v>
      </c>
      <c r="BC121" s="287">
        <f t="shared" ref="BC121" si="1614">IF($L121&gt;0,$L121*BB121,0)</f>
        <v>0</v>
      </c>
      <c r="BD121" s="282">
        <f t="shared" ref="BD121" si="1615">IF($L121&gt;0,AN121,0)</f>
        <v>0</v>
      </c>
      <c r="BE121" s="281">
        <f t="shared" ref="BE121" si="1616">IF($L121&gt;0,$L121*BD121,0)</f>
        <v>0</v>
      </c>
      <c r="BF121" s="281">
        <f t="shared" ref="BF121" si="1617">IF($L121&gt;0,AP121,0)</f>
        <v>0</v>
      </c>
      <c r="BG121" s="281">
        <f t="shared" ref="BG121" si="1618">IF($L121&gt;0,$L121*BF121,0)</f>
        <v>0</v>
      </c>
      <c r="BH121" s="281">
        <f t="shared" ref="BH121" si="1619">IF($L121&gt;0,AR121,0)</f>
        <v>0</v>
      </c>
      <c r="BI121" s="281">
        <f t="shared" ref="BI121" si="1620">IF($L121&gt;0,$L121*BH121,0)</f>
        <v>0</v>
      </c>
      <c r="BJ121" s="281">
        <f t="shared" ref="BJ121" si="1621">IF($L121&gt;0,AT121,0)</f>
        <v>0</v>
      </c>
      <c r="BK121" s="287">
        <f t="shared" ref="BK121" si="1622">IF($L121&gt;0,$L121*BJ121,0)</f>
        <v>0</v>
      </c>
      <c r="BL121" s="306">
        <f>IF(F121=vstupy!F$6,"1",0)</f>
        <v>0</v>
      </c>
      <c r="BM121" s="282">
        <f t="shared" ref="BM121" si="1623">IF($BL121="1",AF121,0)</f>
        <v>0</v>
      </c>
      <c r="BN121" s="281">
        <f t="shared" ref="BN121" si="1624">IF($BL121="1",AG121,0)</f>
        <v>0</v>
      </c>
      <c r="BO121" s="281">
        <f t="shared" ref="BO121" si="1625">IF($BL121="1",AH121,0)</f>
        <v>0</v>
      </c>
      <c r="BP121" s="281">
        <f t="shared" ref="BP121" si="1626">IF($BL121="1",AI121,0)</f>
        <v>0</v>
      </c>
      <c r="BQ121" s="281">
        <f t="shared" ref="BQ121" si="1627">IF($BL121="1",AJ121,0)</f>
        <v>0</v>
      </c>
      <c r="BR121" s="281">
        <f t="shared" ref="BR121" si="1628">IF($BL121="1",AK121,0)</f>
        <v>0</v>
      </c>
      <c r="BS121" s="281">
        <f t="shared" ref="BS121" si="1629">IF($BL121="1",AL121,0)</f>
        <v>0</v>
      </c>
      <c r="BT121" s="287">
        <f t="shared" ref="BT121" si="1630">IF($BL121="1",AM121,0)</f>
        <v>0</v>
      </c>
      <c r="BU121" s="282">
        <f t="shared" ref="BU121" si="1631">IF($BL121="1",AN121,0)</f>
        <v>0</v>
      </c>
      <c r="BV121" s="271">
        <f t="shared" ref="BV121" si="1632">IF($BL121="1",AO121,0)</f>
        <v>0</v>
      </c>
      <c r="BW121" s="271">
        <f t="shared" ref="BW121" si="1633">IF($BL121="1",AP121,0)</f>
        <v>0</v>
      </c>
      <c r="BX121" s="271">
        <f t="shared" ref="BX121" si="1634">IF($BL121="1",AQ121,0)</f>
        <v>0</v>
      </c>
      <c r="BY121" s="271">
        <f t="shared" ref="BY121" si="1635">IF($BL121="1",AR121,0)</f>
        <v>0</v>
      </c>
      <c r="BZ121" s="271">
        <f t="shared" ref="BZ121" si="1636">IF($BL121="1",AS121,0)</f>
        <v>0</v>
      </c>
      <c r="CA121" s="271">
        <f t="shared" ref="CA121" si="1637">IF($BL121="1",AT121,0)</f>
        <v>0</v>
      </c>
      <c r="CB121" s="272">
        <f t="shared" ref="CB121" si="1638">IF($BL121="1",AU121,0)</f>
        <v>0</v>
      </c>
      <c r="CC121" s="282">
        <f>IFERROR(IF($X121="N/A",Z121+AB121+AD121,X121+Z121+AB121+AD121),0)</f>
        <v>0</v>
      </c>
      <c r="CD121" s="287">
        <f>Y121+AA121+AC121+AE121</f>
        <v>0</v>
      </c>
    </row>
    <row r="122" spans="2:82" ht="12.6" customHeight="1" x14ac:dyDescent="0.2">
      <c r="B122" s="346"/>
      <c r="C122" s="329"/>
      <c r="D122" s="329"/>
      <c r="E122" s="329"/>
      <c r="F122" s="314"/>
      <c r="G122" s="327"/>
      <c r="H122" s="314"/>
      <c r="I122" s="314"/>
      <c r="J122" s="316"/>
      <c r="K122" s="314"/>
      <c r="L122" s="316"/>
      <c r="M122" s="314"/>
      <c r="N122" s="314"/>
      <c r="O122" s="314"/>
      <c r="P122" s="317"/>
      <c r="Q122" s="315"/>
      <c r="R122" s="313"/>
      <c r="S122" s="314"/>
      <c r="T122" s="153" t="s">
        <v>51</v>
      </c>
      <c r="U122" s="218">
        <f>IFERROR(VLOOKUP(T122,vstupy!$B$2:$C$12,2,FALSE),0)</f>
        <v>0</v>
      </c>
      <c r="V122" s="315"/>
      <c r="W122" s="335"/>
      <c r="X122" s="332"/>
      <c r="Y122" s="310"/>
      <c r="Z122" s="310"/>
      <c r="AA122" s="310"/>
      <c r="AB122" s="310"/>
      <c r="AC122" s="310"/>
      <c r="AD122" s="310"/>
      <c r="AE122" s="345"/>
      <c r="AF122" s="282"/>
      <c r="AG122" s="281"/>
      <c r="AH122" s="281"/>
      <c r="AI122" s="281"/>
      <c r="AJ122" s="281"/>
      <c r="AK122" s="281"/>
      <c r="AL122" s="281"/>
      <c r="AM122" s="287"/>
      <c r="AN122" s="271"/>
      <c r="AO122" s="271"/>
      <c r="AP122" s="271"/>
      <c r="AQ122" s="271"/>
      <c r="AR122" s="271"/>
      <c r="AS122" s="271"/>
      <c r="AT122" s="271"/>
      <c r="AU122" s="297"/>
      <c r="AV122" s="282"/>
      <c r="AW122" s="281"/>
      <c r="AX122" s="281"/>
      <c r="AY122" s="281"/>
      <c r="AZ122" s="281"/>
      <c r="BA122" s="281"/>
      <c r="BB122" s="281"/>
      <c r="BC122" s="287"/>
      <c r="BD122" s="282"/>
      <c r="BE122" s="281"/>
      <c r="BF122" s="281"/>
      <c r="BG122" s="281"/>
      <c r="BH122" s="281"/>
      <c r="BI122" s="281"/>
      <c r="BJ122" s="281"/>
      <c r="BK122" s="287"/>
      <c r="BL122" s="306"/>
      <c r="BM122" s="282"/>
      <c r="BN122" s="281"/>
      <c r="BO122" s="281"/>
      <c r="BP122" s="281"/>
      <c r="BQ122" s="281"/>
      <c r="BR122" s="281"/>
      <c r="BS122" s="281"/>
      <c r="BT122" s="287"/>
      <c r="BU122" s="282"/>
      <c r="BV122" s="271"/>
      <c r="BW122" s="271"/>
      <c r="BX122" s="271"/>
      <c r="BY122" s="271"/>
      <c r="BZ122" s="271"/>
      <c r="CA122" s="271"/>
      <c r="CB122" s="272"/>
      <c r="CC122" s="282"/>
      <c r="CD122" s="287"/>
    </row>
    <row r="123" spans="2:82" ht="12.6" customHeight="1" x14ac:dyDescent="0.2">
      <c r="B123" s="346"/>
      <c r="C123" s="329"/>
      <c r="D123" s="329"/>
      <c r="E123" s="329"/>
      <c r="F123" s="314"/>
      <c r="G123" s="327"/>
      <c r="H123" s="314"/>
      <c r="I123" s="314"/>
      <c r="J123" s="316"/>
      <c r="K123" s="314"/>
      <c r="L123" s="316"/>
      <c r="M123" s="314"/>
      <c r="N123" s="314"/>
      <c r="O123" s="314"/>
      <c r="P123" s="317"/>
      <c r="Q123" s="315"/>
      <c r="R123" s="313"/>
      <c r="S123" s="314"/>
      <c r="T123" s="153" t="s">
        <v>51</v>
      </c>
      <c r="U123" s="218">
        <f>IFERROR(VLOOKUP(T123,vstupy!$B$2:$C$12,2,FALSE),0)</f>
        <v>0</v>
      </c>
      <c r="V123" s="315"/>
      <c r="W123" s="335"/>
      <c r="X123" s="333"/>
      <c r="Y123" s="310"/>
      <c r="Z123" s="310"/>
      <c r="AA123" s="310"/>
      <c r="AB123" s="310"/>
      <c r="AC123" s="310"/>
      <c r="AD123" s="310"/>
      <c r="AE123" s="345"/>
      <c r="AF123" s="282"/>
      <c r="AG123" s="281"/>
      <c r="AH123" s="281"/>
      <c r="AI123" s="281"/>
      <c r="AJ123" s="281"/>
      <c r="AK123" s="281"/>
      <c r="AL123" s="281"/>
      <c r="AM123" s="287"/>
      <c r="AN123" s="271"/>
      <c r="AO123" s="271"/>
      <c r="AP123" s="271"/>
      <c r="AQ123" s="271"/>
      <c r="AR123" s="271"/>
      <c r="AS123" s="271"/>
      <c r="AT123" s="271"/>
      <c r="AU123" s="297"/>
      <c r="AV123" s="282"/>
      <c r="AW123" s="281"/>
      <c r="AX123" s="281"/>
      <c r="AY123" s="281"/>
      <c r="AZ123" s="281"/>
      <c r="BA123" s="281"/>
      <c r="BB123" s="281"/>
      <c r="BC123" s="287"/>
      <c r="BD123" s="282"/>
      <c r="BE123" s="281"/>
      <c r="BF123" s="281"/>
      <c r="BG123" s="281"/>
      <c r="BH123" s="281"/>
      <c r="BI123" s="281"/>
      <c r="BJ123" s="281"/>
      <c r="BK123" s="287"/>
      <c r="BL123" s="306"/>
      <c r="BM123" s="282"/>
      <c r="BN123" s="281"/>
      <c r="BO123" s="281"/>
      <c r="BP123" s="281"/>
      <c r="BQ123" s="281"/>
      <c r="BR123" s="281"/>
      <c r="BS123" s="281"/>
      <c r="BT123" s="287"/>
      <c r="BU123" s="282"/>
      <c r="BV123" s="271"/>
      <c r="BW123" s="271"/>
      <c r="BX123" s="271"/>
      <c r="BY123" s="271"/>
      <c r="BZ123" s="271"/>
      <c r="CA123" s="271"/>
      <c r="CB123" s="272"/>
      <c r="CC123" s="282"/>
      <c r="CD123" s="287"/>
    </row>
    <row r="124" spans="2:82" ht="12.6" customHeight="1" x14ac:dyDescent="0.2">
      <c r="B124" s="346">
        <v>39</v>
      </c>
      <c r="C124" s="329"/>
      <c r="D124" s="329"/>
      <c r="E124" s="329"/>
      <c r="F124" s="314" t="s">
        <v>177</v>
      </c>
      <c r="G124" s="327"/>
      <c r="H124" s="314"/>
      <c r="I124" s="314"/>
      <c r="J124" s="316">
        <f t="shared" ref="J124" si="1639">IF(I124="N",0,I124)</f>
        <v>0</v>
      </c>
      <c r="K124" s="314"/>
      <c r="L124" s="316">
        <f t="shared" si="1121"/>
        <v>0</v>
      </c>
      <c r="M124" s="314" t="s">
        <v>177</v>
      </c>
      <c r="N124" s="314"/>
      <c r="O124" s="314"/>
      <c r="P124" s="317"/>
      <c r="Q124" s="315" t="s">
        <v>50</v>
      </c>
      <c r="R124" s="313">
        <f>VLOOKUP(Q124,vstupy!$B$17:$C$27,2,FALSE)</f>
        <v>0</v>
      </c>
      <c r="S124" s="314"/>
      <c r="T124" s="153" t="s">
        <v>51</v>
      </c>
      <c r="U124" s="218">
        <f>IFERROR(VLOOKUP(T124,vstupy!$B$2:$C$12,2,FALSE),0)</f>
        <v>0</v>
      </c>
      <c r="V124" s="315" t="s">
        <v>50</v>
      </c>
      <c r="W124" s="334">
        <f>VLOOKUP(V124,vstupy!$B$17:$C$27,2,FALSE)</f>
        <v>0</v>
      </c>
      <c r="X124" s="332" t="str">
        <f t="shared" ref="X124" si="1640">IFERROR(IF(J124=0,"N",N124/I124),0)</f>
        <v>N</v>
      </c>
      <c r="Y124" s="309">
        <f t="shared" ref="Y124" si="1641">N124</f>
        <v>0</v>
      </c>
      <c r="Z124" s="309" t="str">
        <f t="shared" ref="Z124" si="1642">IFERROR(IF(J124=0,"N",O124/I124),0)</f>
        <v>N</v>
      </c>
      <c r="AA124" s="309">
        <f t="shared" ref="AA124" si="1643">O124</f>
        <v>0</v>
      </c>
      <c r="AB124" s="309">
        <f t="shared" ref="AB124" si="1644">P124*R124</f>
        <v>0</v>
      </c>
      <c r="AC124" s="309">
        <f t="shared" si="1038"/>
        <v>0</v>
      </c>
      <c r="AD124" s="343">
        <f t="shared" ref="AD124" si="1645">IF(S124&gt;0,IF(W124&gt;0,($G$7/160)*(S124/60)*W124,0),IF(W124&gt;0,($G$7/160)*((U124+U125+U126)/60)*W124,0))</f>
        <v>0</v>
      </c>
      <c r="AE124" s="344">
        <f t="shared" si="994"/>
        <v>0</v>
      </c>
      <c r="AF124" s="282">
        <f>IF($M124="In (zvyšuje náklady)",X124,0)</f>
        <v>0</v>
      </c>
      <c r="AG124" s="281">
        <f t="shared" ref="AG124:AM124" si="1646">IF($M124="In (zvyšuje náklady)",Y124,0)</f>
        <v>0</v>
      </c>
      <c r="AH124" s="281">
        <f t="shared" si="1646"/>
        <v>0</v>
      </c>
      <c r="AI124" s="281">
        <f t="shared" si="1646"/>
        <v>0</v>
      </c>
      <c r="AJ124" s="281">
        <f t="shared" si="1646"/>
        <v>0</v>
      </c>
      <c r="AK124" s="281">
        <f t="shared" si="1646"/>
        <v>0</v>
      </c>
      <c r="AL124" s="281">
        <f t="shared" si="1646"/>
        <v>0</v>
      </c>
      <c r="AM124" s="287">
        <f t="shared" si="1646"/>
        <v>0</v>
      </c>
      <c r="AN124" s="298" t="str">
        <f t="shared" ref="AN124" si="1647">IF($M124="In (zvyšuje náklady)",0,X124)</f>
        <v>N</v>
      </c>
      <c r="AO124" s="298">
        <f t="shared" ref="AO124" si="1648">IF($M124="In (zvyšuje náklady)",0,Y124)</f>
        <v>0</v>
      </c>
      <c r="AP124" s="298" t="str">
        <f t="shared" ref="AP124" si="1649">IF($M124="In (zvyšuje náklady)",0,Z124)</f>
        <v>N</v>
      </c>
      <c r="AQ124" s="298">
        <f t="shared" ref="AQ124" si="1650">IF($M124="In (zvyšuje náklady)",0,AA124)</f>
        <v>0</v>
      </c>
      <c r="AR124" s="298">
        <f t="shared" ref="AR124" si="1651">IF($M124="In (zvyšuje náklady)",0,AB124)</f>
        <v>0</v>
      </c>
      <c r="AS124" s="298">
        <f t="shared" ref="AS124" si="1652">IF($M124="In (zvyšuje náklady)",0,AC124)</f>
        <v>0</v>
      </c>
      <c r="AT124" s="298">
        <f t="shared" ref="AT124" si="1653">IF($M124="In (zvyšuje náklady)",0,AD124)</f>
        <v>0</v>
      </c>
      <c r="AU124" s="296">
        <f t="shared" ref="AU124" si="1654">IF($M124="In (zvyšuje náklady)",0,AE124)</f>
        <v>0</v>
      </c>
      <c r="AV124" s="282">
        <f t="shared" ref="AV124:BB124" si="1655">IF($L124&gt;0,AF124,0)</f>
        <v>0</v>
      </c>
      <c r="AW124" s="281">
        <f t="shared" ref="AW124:AY124" si="1656">IF($L124&gt;0,$L124*AV124,0)</f>
        <v>0</v>
      </c>
      <c r="AX124" s="281">
        <f t="shared" si="1655"/>
        <v>0</v>
      </c>
      <c r="AY124" s="281">
        <f t="shared" si="1656"/>
        <v>0</v>
      </c>
      <c r="AZ124" s="281">
        <f t="shared" si="1655"/>
        <v>0</v>
      </c>
      <c r="BA124" s="281">
        <f t="shared" ref="BA124" si="1657">IF($L124&gt;0,$L124*AZ124,0)</f>
        <v>0</v>
      </c>
      <c r="BB124" s="281">
        <f t="shared" si="1655"/>
        <v>0</v>
      </c>
      <c r="BC124" s="287">
        <f t="shared" ref="BC124" si="1658">IF($L124&gt;0,$L124*BB124,0)</f>
        <v>0</v>
      </c>
      <c r="BD124" s="282">
        <f t="shared" ref="BD124" si="1659">IF($L124&gt;0,AN124,0)</f>
        <v>0</v>
      </c>
      <c r="BE124" s="281">
        <f t="shared" ref="BE124" si="1660">IF($L124&gt;0,$L124*BD124,0)</f>
        <v>0</v>
      </c>
      <c r="BF124" s="281">
        <f t="shared" ref="BF124" si="1661">IF($L124&gt;0,AP124,0)</f>
        <v>0</v>
      </c>
      <c r="BG124" s="281">
        <f t="shared" ref="BG124" si="1662">IF($L124&gt;0,$L124*BF124,0)</f>
        <v>0</v>
      </c>
      <c r="BH124" s="281">
        <f t="shared" ref="BH124" si="1663">IF($L124&gt;0,AR124,0)</f>
        <v>0</v>
      </c>
      <c r="BI124" s="281">
        <f t="shared" ref="BI124" si="1664">IF($L124&gt;0,$L124*BH124,0)</f>
        <v>0</v>
      </c>
      <c r="BJ124" s="281">
        <f t="shared" ref="BJ124" si="1665">IF($L124&gt;0,AT124,0)</f>
        <v>0</v>
      </c>
      <c r="BK124" s="287">
        <f t="shared" ref="BK124" si="1666">IF($L124&gt;0,$L124*BJ124,0)</f>
        <v>0</v>
      </c>
      <c r="BL124" s="306">
        <f>IF(F124=vstupy!F$6,"1",0)</f>
        <v>0</v>
      </c>
      <c r="BM124" s="282">
        <f t="shared" ref="BM124" si="1667">IF($BL124="1",AF124,0)</f>
        <v>0</v>
      </c>
      <c r="BN124" s="281">
        <f t="shared" ref="BN124" si="1668">IF($BL124="1",AG124,0)</f>
        <v>0</v>
      </c>
      <c r="BO124" s="281">
        <f t="shared" ref="BO124" si="1669">IF($BL124="1",AH124,0)</f>
        <v>0</v>
      </c>
      <c r="BP124" s="281">
        <f t="shared" ref="BP124" si="1670">IF($BL124="1",AI124,0)</f>
        <v>0</v>
      </c>
      <c r="BQ124" s="281">
        <f t="shared" ref="BQ124" si="1671">IF($BL124="1",AJ124,0)</f>
        <v>0</v>
      </c>
      <c r="BR124" s="281">
        <f t="shared" ref="BR124" si="1672">IF($BL124="1",AK124,0)</f>
        <v>0</v>
      </c>
      <c r="BS124" s="281">
        <f t="shared" ref="BS124" si="1673">IF($BL124="1",AL124,0)</f>
        <v>0</v>
      </c>
      <c r="BT124" s="287">
        <f t="shared" ref="BT124" si="1674">IF($BL124="1",AM124,0)</f>
        <v>0</v>
      </c>
      <c r="BU124" s="282">
        <f t="shared" ref="BU124" si="1675">IF($BL124="1",AN124,0)</f>
        <v>0</v>
      </c>
      <c r="BV124" s="271">
        <f t="shared" ref="BV124" si="1676">IF($BL124="1",AO124,0)</f>
        <v>0</v>
      </c>
      <c r="BW124" s="271">
        <f t="shared" ref="BW124" si="1677">IF($BL124="1",AP124,0)</f>
        <v>0</v>
      </c>
      <c r="BX124" s="271">
        <f t="shared" ref="BX124" si="1678">IF($BL124="1",AQ124,0)</f>
        <v>0</v>
      </c>
      <c r="BY124" s="271">
        <f t="shared" ref="BY124" si="1679">IF($BL124="1",AR124,0)</f>
        <v>0</v>
      </c>
      <c r="BZ124" s="271">
        <f t="shared" ref="BZ124" si="1680">IF($BL124="1",AS124,0)</f>
        <v>0</v>
      </c>
      <c r="CA124" s="271">
        <f t="shared" ref="CA124" si="1681">IF($BL124="1",AT124,0)</f>
        <v>0</v>
      </c>
      <c r="CB124" s="272">
        <f t="shared" ref="CB124" si="1682">IF($BL124="1",AU124,0)</f>
        <v>0</v>
      </c>
      <c r="CC124" s="282">
        <f>IFERROR(IF($X124="N/A",Z124+AB124+AD124,X124+Z124+AB124+AD124),0)</f>
        <v>0</v>
      </c>
      <c r="CD124" s="287">
        <f>Y124+AA124+AC124+AE124</f>
        <v>0</v>
      </c>
    </row>
    <row r="125" spans="2:82" ht="12.6" customHeight="1" x14ac:dyDescent="0.2">
      <c r="B125" s="346"/>
      <c r="C125" s="329"/>
      <c r="D125" s="329"/>
      <c r="E125" s="329"/>
      <c r="F125" s="314"/>
      <c r="G125" s="327"/>
      <c r="H125" s="314"/>
      <c r="I125" s="314"/>
      <c r="J125" s="316"/>
      <c r="K125" s="314"/>
      <c r="L125" s="316"/>
      <c r="M125" s="314"/>
      <c r="N125" s="314"/>
      <c r="O125" s="314"/>
      <c r="P125" s="317"/>
      <c r="Q125" s="315"/>
      <c r="R125" s="313"/>
      <c r="S125" s="314"/>
      <c r="T125" s="153" t="s">
        <v>51</v>
      </c>
      <c r="U125" s="218">
        <f>IFERROR(VLOOKUP(T125,vstupy!$B$2:$C$12,2,FALSE),0)</f>
        <v>0</v>
      </c>
      <c r="V125" s="315"/>
      <c r="W125" s="335"/>
      <c r="X125" s="332"/>
      <c r="Y125" s="310"/>
      <c r="Z125" s="310"/>
      <c r="AA125" s="310"/>
      <c r="AB125" s="310"/>
      <c r="AC125" s="310"/>
      <c r="AD125" s="310"/>
      <c r="AE125" s="345"/>
      <c r="AF125" s="282"/>
      <c r="AG125" s="281"/>
      <c r="AH125" s="281"/>
      <c r="AI125" s="281"/>
      <c r="AJ125" s="281"/>
      <c r="AK125" s="281"/>
      <c r="AL125" s="281"/>
      <c r="AM125" s="287"/>
      <c r="AN125" s="271"/>
      <c r="AO125" s="271"/>
      <c r="AP125" s="271"/>
      <c r="AQ125" s="271"/>
      <c r="AR125" s="271"/>
      <c r="AS125" s="271"/>
      <c r="AT125" s="271"/>
      <c r="AU125" s="297"/>
      <c r="AV125" s="282"/>
      <c r="AW125" s="281"/>
      <c r="AX125" s="281"/>
      <c r="AY125" s="281"/>
      <c r="AZ125" s="281"/>
      <c r="BA125" s="281"/>
      <c r="BB125" s="281"/>
      <c r="BC125" s="287"/>
      <c r="BD125" s="282"/>
      <c r="BE125" s="281"/>
      <c r="BF125" s="281"/>
      <c r="BG125" s="281"/>
      <c r="BH125" s="281"/>
      <c r="BI125" s="281"/>
      <c r="BJ125" s="281"/>
      <c r="BK125" s="287"/>
      <c r="BL125" s="306"/>
      <c r="BM125" s="282"/>
      <c r="BN125" s="281"/>
      <c r="BO125" s="281"/>
      <c r="BP125" s="281"/>
      <c r="BQ125" s="281"/>
      <c r="BR125" s="281"/>
      <c r="BS125" s="281"/>
      <c r="BT125" s="287"/>
      <c r="BU125" s="282"/>
      <c r="BV125" s="271"/>
      <c r="BW125" s="271"/>
      <c r="BX125" s="271"/>
      <c r="BY125" s="271"/>
      <c r="BZ125" s="271"/>
      <c r="CA125" s="271"/>
      <c r="CB125" s="272"/>
      <c r="CC125" s="282"/>
      <c r="CD125" s="287"/>
    </row>
    <row r="126" spans="2:82" ht="12.6" customHeight="1" x14ac:dyDescent="0.2">
      <c r="B126" s="346"/>
      <c r="C126" s="329"/>
      <c r="D126" s="329"/>
      <c r="E126" s="329"/>
      <c r="F126" s="314"/>
      <c r="G126" s="327"/>
      <c r="H126" s="314"/>
      <c r="I126" s="314"/>
      <c r="J126" s="316"/>
      <c r="K126" s="314"/>
      <c r="L126" s="316"/>
      <c r="M126" s="314"/>
      <c r="N126" s="314"/>
      <c r="O126" s="314"/>
      <c r="P126" s="317"/>
      <c r="Q126" s="315"/>
      <c r="R126" s="313"/>
      <c r="S126" s="314"/>
      <c r="T126" s="153" t="s">
        <v>51</v>
      </c>
      <c r="U126" s="218">
        <f>IFERROR(VLOOKUP(T126,vstupy!$B$2:$C$12,2,FALSE),0)</f>
        <v>0</v>
      </c>
      <c r="V126" s="315"/>
      <c r="W126" s="335"/>
      <c r="X126" s="333"/>
      <c r="Y126" s="310"/>
      <c r="Z126" s="310"/>
      <c r="AA126" s="310"/>
      <c r="AB126" s="310"/>
      <c r="AC126" s="310"/>
      <c r="AD126" s="310"/>
      <c r="AE126" s="345"/>
      <c r="AF126" s="282"/>
      <c r="AG126" s="281"/>
      <c r="AH126" s="281"/>
      <c r="AI126" s="281"/>
      <c r="AJ126" s="281"/>
      <c r="AK126" s="281"/>
      <c r="AL126" s="281"/>
      <c r="AM126" s="287"/>
      <c r="AN126" s="271"/>
      <c r="AO126" s="271"/>
      <c r="AP126" s="271"/>
      <c r="AQ126" s="271"/>
      <c r="AR126" s="271"/>
      <c r="AS126" s="271"/>
      <c r="AT126" s="271"/>
      <c r="AU126" s="297"/>
      <c r="AV126" s="282"/>
      <c r="AW126" s="281"/>
      <c r="AX126" s="281"/>
      <c r="AY126" s="281"/>
      <c r="AZ126" s="281"/>
      <c r="BA126" s="281"/>
      <c r="BB126" s="281"/>
      <c r="BC126" s="287"/>
      <c r="BD126" s="282"/>
      <c r="BE126" s="281"/>
      <c r="BF126" s="281"/>
      <c r="BG126" s="281"/>
      <c r="BH126" s="281"/>
      <c r="BI126" s="281"/>
      <c r="BJ126" s="281"/>
      <c r="BK126" s="287"/>
      <c r="BL126" s="306"/>
      <c r="BM126" s="282"/>
      <c r="BN126" s="281"/>
      <c r="BO126" s="281"/>
      <c r="BP126" s="281"/>
      <c r="BQ126" s="281"/>
      <c r="BR126" s="281"/>
      <c r="BS126" s="281"/>
      <c r="BT126" s="287"/>
      <c r="BU126" s="282"/>
      <c r="BV126" s="271"/>
      <c r="BW126" s="271"/>
      <c r="BX126" s="271"/>
      <c r="BY126" s="271"/>
      <c r="BZ126" s="271"/>
      <c r="CA126" s="271"/>
      <c r="CB126" s="272"/>
      <c r="CC126" s="282"/>
      <c r="CD126" s="287"/>
    </row>
    <row r="127" spans="2:82" ht="12.6" customHeight="1" x14ac:dyDescent="0.2">
      <c r="B127" s="346">
        <v>40</v>
      </c>
      <c r="C127" s="329"/>
      <c r="D127" s="329"/>
      <c r="E127" s="329"/>
      <c r="F127" s="314" t="s">
        <v>177</v>
      </c>
      <c r="G127" s="327"/>
      <c r="H127" s="314"/>
      <c r="I127" s="314"/>
      <c r="J127" s="316">
        <f t="shared" ref="J127" si="1683">IF(I127="N",0,I127)</f>
        <v>0</v>
      </c>
      <c r="K127" s="314"/>
      <c r="L127" s="316">
        <f t="shared" si="1121"/>
        <v>0</v>
      </c>
      <c r="M127" s="314" t="s">
        <v>177</v>
      </c>
      <c r="N127" s="314"/>
      <c r="O127" s="314"/>
      <c r="P127" s="317"/>
      <c r="Q127" s="315" t="s">
        <v>50</v>
      </c>
      <c r="R127" s="313">
        <f>VLOOKUP(Q127,vstupy!$B$17:$C$27,2,FALSE)</f>
        <v>0</v>
      </c>
      <c r="S127" s="314"/>
      <c r="T127" s="153" t="s">
        <v>51</v>
      </c>
      <c r="U127" s="218">
        <f>IFERROR(VLOOKUP(T127,vstupy!$B$2:$C$12,2,FALSE),0)</f>
        <v>0</v>
      </c>
      <c r="V127" s="315" t="s">
        <v>50</v>
      </c>
      <c r="W127" s="334">
        <f>VLOOKUP(V127,vstupy!$B$17:$C$27,2,FALSE)</f>
        <v>0</v>
      </c>
      <c r="X127" s="332" t="str">
        <f t="shared" ref="X127" si="1684">IFERROR(IF(J127=0,"N",N127/I127),0)</f>
        <v>N</v>
      </c>
      <c r="Y127" s="309">
        <f t="shared" ref="Y127" si="1685">N127</f>
        <v>0</v>
      </c>
      <c r="Z127" s="309" t="str">
        <f t="shared" ref="Z127" si="1686">IFERROR(IF(J127=0,"N",O127/I127),0)</f>
        <v>N</v>
      </c>
      <c r="AA127" s="309">
        <f t="shared" ref="AA127" si="1687">O127</f>
        <v>0</v>
      </c>
      <c r="AB127" s="309">
        <f t="shared" ref="AB127" si="1688">P127*R127</f>
        <v>0</v>
      </c>
      <c r="AC127" s="309">
        <f t="shared" si="1038"/>
        <v>0</v>
      </c>
      <c r="AD127" s="343">
        <f t="shared" ref="AD127" si="1689">IF(S127&gt;0,IF(W127&gt;0,($G$7/160)*(S127/60)*W127,0),IF(W127&gt;0,($G$7/160)*((U127+U128+U129)/60)*W127,0))</f>
        <v>0</v>
      </c>
      <c r="AE127" s="344">
        <f t="shared" si="994"/>
        <v>0</v>
      </c>
      <c r="AF127" s="282">
        <f>IF($M127="In (zvyšuje náklady)",X127,0)</f>
        <v>0</v>
      </c>
      <c r="AG127" s="281">
        <f t="shared" ref="AG127:AM127" si="1690">IF($M127="In (zvyšuje náklady)",Y127,0)</f>
        <v>0</v>
      </c>
      <c r="AH127" s="281">
        <f t="shared" si="1690"/>
        <v>0</v>
      </c>
      <c r="AI127" s="281">
        <f t="shared" si="1690"/>
        <v>0</v>
      </c>
      <c r="AJ127" s="281">
        <f t="shared" si="1690"/>
        <v>0</v>
      </c>
      <c r="AK127" s="281">
        <f t="shared" si="1690"/>
        <v>0</v>
      </c>
      <c r="AL127" s="281">
        <f t="shared" si="1690"/>
        <v>0</v>
      </c>
      <c r="AM127" s="287">
        <f t="shared" si="1690"/>
        <v>0</v>
      </c>
      <c r="AN127" s="298" t="str">
        <f t="shared" ref="AN127" si="1691">IF($M127="In (zvyšuje náklady)",0,X127)</f>
        <v>N</v>
      </c>
      <c r="AO127" s="298">
        <f t="shared" ref="AO127" si="1692">IF($M127="In (zvyšuje náklady)",0,Y127)</f>
        <v>0</v>
      </c>
      <c r="AP127" s="298" t="str">
        <f t="shared" ref="AP127" si="1693">IF($M127="In (zvyšuje náklady)",0,Z127)</f>
        <v>N</v>
      </c>
      <c r="AQ127" s="298">
        <f t="shared" ref="AQ127" si="1694">IF($M127="In (zvyšuje náklady)",0,AA127)</f>
        <v>0</v>
      </c>
      <c r="AR127" s="298">
        <f t="shared" ref="AR127" si="1695">IF($M127="In (zvyšuje náklady)",0,AB127)</f>
        <v>0</v>
      </c>
      <c r="AS127" s="298">
        <f t="shared" ref="AS127" si="1696">IF($M127="In (zvyšuje náklady)",0,AC127)</f>
        <v>0</v>
      </c>
      <c r="AT127" s="298">
        <f t="shared" ref="AT127" si="1697">IF($M127="In (zvyšuje náklady)",0,AD127)</f>
        <v>0</v>
      </c>
      <c r="AU127" s="296">
        <f t="shared" ref="AU127" si="1698">IF($M127="In (zvyšuje náklady)",0,AE127)</f>
        <v>0</v>
      </c>
      <c r="AV127" s="282">
        <f t="shared" ref="AV127:BB127" si="1699">IF($L127&gt;0,AF127,0)</f>
        <v>0</v>
      </c>
      <c r="AW127" s="281">
        <f t="shared" ref="AW127:AY127" si="1700">IF($L127&gt;0,$L127*AV127,0)</f>
        <v>0</v>
      </c>
      <c r="AX127" s="281">
        <f t="shared" si="1699"/>
        <v>0</v>
      </c>
      <c r="AY127" s="281">
        <f t="shared" si="1700"/>
        <v>0</v>
      </c>
      <c r="AZ127" s="281">
        <f t="shared" si="1699"/>
        <v>0</v>
      </c>
      <c r="BA127" s="281">
        <f t="shared" ref="BA127" si="1701">IF($L127&gt;0,$L127*AZ127,0)</f>
        <v>0</v>
      </c>
      <c r="BB127" s="281">
        <f t="shared" si="1699"/>
        <v>0</v>
      </c>
      <c r="BC127" s="287">
        <f t="shared" ref="BC127" si="1702">IF($L127&gt;0,$L127*BB127,0)</f>
        <v>0</v>
      </c>
      <c r="BD127" s="282">
        <f t="shared" ref="BD127" si="1703">IF($L127&gt;0,AN127,0)</f>
        <v>0</v>
      </c>
      <c r="BE127" s="281">
        <f t="shared" ref="BE127" si="1704">IF($L127&gt;0,$L127*BD127,0)</f>
        <v>0</v>
      </c>
      <c r="BF127" s="281">
        <f t="shared" ref="BF127" si="1705">IF($L127&gt;0,AP127,0)</f>
        <v>0</v>
      </c>
      <c r="BG127" s="281">
        <f t="shared" ref="BG127" si="1706">IF($L127&gt;0,$L127*BF127,0)</f>
        <v>0</v>
      </c>
      <c r="BH127" s="281">
        <f t="shared" ref="BH127" si="1707">IF($L127&gt;0,AR127,0)</f>
        <v>0</v>
      </c>
      <c r="BI127" s="281">
        <f t="shared" ref="BI127" si="1708">IF($L127&gt;0,$L127*BH127,0)</f>
        <v>0</v>
      </c>
      <c r="BJ127" s="281">
        <f t="shared" ref="BJ127" si="1709">IF($L127&gt;0,AT127,0)</f>
        <v>0</v>
      </c>
      <c r="BK127" s="287">
        <f t="shared" ref="BK127" si="1710">IF($L127&gt;0,$L127*BJ127,0)</f>
        <v>0</v>
      </c>
      <c r="BL127" s="306">
        <f>IF(F127=vstupy!F$6,"1",0)</f>
        <v>0</v>
      </c>
      <c r="BM127" s="282">
        <f t="shared" ref="BM127" si="1711">IF($BL127="1",AF127,0)</f>
        <v>0</v>
      </c>
      <c r="BN127" s="281">
        <f t="shared" ref="BN127" si="1712">IF($BL127="1",AG127,0)</f>
        <v>0</v>
      </c>
      <c r="BO127" s="281">
        <f t="shared" ref="BO127" si="1713">IF($BL127="1",AH127,0)</f>
        <v>0</v>
      </c>
      <c r="BP127" s="281">
        <f t="shared" ref="BP127" si="1714">IF($BL127="1",AI127,0)</f>
        <v>0</v>
      </c>
      <c r="BQ127" s="281">
        <f t="shared" ref="BQ127" si="1715">IF($BL127="1",AJ127,0)</f>
        <v>0</v>
      </c>
      <c r="BR127" s="281">
        <f t="shared" ref="BR127" si="1716">IF($BL127="1",AK127,0)</f>
        <v>0</v>
      </c>
      <c r="BS127" s="281">
        <f t="shared" ref="BS127" si="1717">IF($BL127="1",AL127,0)</f>
        <v>0</v>
      </c>
      <c r="BT127" s="287">
        <f t="shared" ref="BT127" si="1718">IF($BL127="1",AM127,0)</f>
        <v>0</v>
      </c>
      <c r="BU127" s="282">
        <f t="shared" ref="BU127" si="1719">IF($BL127="1",AN127,0)</f>
        <v>0</v>
      </c>
      <c r="BV127" s="271">
        <f t="shared" ref="BV127" si="1720">IF($BL127="1",AO127,0)</f>
        <v>0</v>
      </c>
      <c r="BW127" s="271">
        <f t="shared" ref="BW127" si="1721">IF($BL127="1",AP127,0)</f>
        <v>0</v>
      </c>
      <c r="BX127" s="271">
        <f t="shared" ref="BX127" si="1722">IF($BL127="1",AQ127,0)</f>
        <v>0</v>
      </c>
      <c r="BY127" s="271">
        <f t="shared" ref="BY127" si="1723">IF($BL127="1",AR127,0)</f>
        <v>0</v>
      </c>
      <c r="BZ127" s="271">
        <f t="shared" ref="BZ127" si="1724">IF($BL127="1",AS127,0)</f>
        <v>0</v>
      </c>
      <c r="CA127" s="271">
        <f t="shared" ref="CA127" si="1725">IF($BL127="1",AT127,0)</f>
        <v>0</v>
      </c>
      <c r="CB127" s="272">
        <f t="shared" ref="CB127" si="1726">IF($BL127="1",AU127,0)</f>
        <v>0</v>
      </c>
      <c r="CC127" s="282">
        <f>IFERROR(IF($X127="N/A",Z127+AB127+AD127,X127+Z127+AB127+AD127),0)</f>
        <v>0</v>
      </c>
      <c r="CD127" s="287">
        <f>Y127+AA127+AC127+AE127</f>
        <v>0</v>
      </c>
    </row>
    <row r="128" spans="2:82" ht="12.6" customHeight="1" x14ac:dyDescent="0.2">
      <c r="B128" s="346"/>
      <c r="C128" s="329"/>
      <c r="D128" s="329"/>
      <c r="E128" s="329"/>
      <c r="F128" s="314"/>
      <c r="G128" s="327"/>
      <c r="H128" s="314"/>
      <c r="I128" s="314"/>
      <c r="J128" s="316"/>
      <c r="K128" s="314"/>
      <c r="L128" s="316"/>
      <c r="M128" s="314"/>
      <c r="N128" s="314"/>
      <c r="O128" s="314"/>
      <c r="P128" s="317"/>
      <c r="Q128" s="315"/>
      <c r="R128" s="313"/>
      <c r="S128" s="314"/>
      <c r="T128" s="153" t="s">
        <v>51</v>
      </c>
      <c r="U128" s="218">
        <f>IFERROR(VLOOKUP(T128,vstupy!$B$2:$C$12,2,FALSE),0)</f>
        <v>0</v>
      </c>
      <c r="V128" s="315"/>
      <c r="W128" s="335"/>
      <c r="X128" s="332"/>
      <c r="Y128" s="310"/>
      <c r="Z128" s="310"/>
      <c r="AA128" s="310"/>
      <c r="AB128" s="310"/>
      <c r="AC128" s="310"/>
      <c r="AD128" s="310"/>
      <c r="AE128" s="345"/>
      <c r="AF128" s="282"/>
      <c r="AG128" s="281"/>
      <c r="AH128" s="281"/>
      <c r="AI128" s="281"/>
      <c r="AJ128" s="281"/>
      <c r="AK128" s="281"/>
      <c r="AL128" s="281"/>
      <c r="AM128" s="287"/>
      <c r="AN128" s="271"/>
      <c r="AO128" s="271"/>
      <c r="AP128" s="271"/>
      <c r="AQ128" s="271"/>
      <c r="AR128" s="271"/>
      <c r="AS128" s="271"/>
      <c r="AT128" s="271"/>
      <c r="AU128" s="297"/>
      <c r="AV128" s="282"/>
      <c r="AW128" s="281"/>
      <c r="AX128" s="281"/>
      <c r="AY128" s="281"/>
      <c r="AZ128" s="281"/>
      <c r="BA128" s="281"/>
      <c r="BB128" s="281"/>
      <c r="BC128" s="287"/>
      <c r="BD128" s="282"/>
      <c r="BE128" s="281"/>
      <c r="BF128" s="281"/>
      <c r="BG128" s="281"/>
      <c r="BH128" s="281"/>
      <c r="BI128" s="281"/>
      <c r="BJ128" s="281"/>
      <c r="BK128" s="287"/>
      <c r="BL128" s="306"/>
      <c r="BM128" s="282"/>
      <c r="BN128" s="281"/>
      <c r="BO128" s="281"/>
      <c r="BP128" s="281"/>
      <c r="BQ128" s="281"/>
      <c r="BR128" s="281"/>
      <c r="BS128" s="281"/>
      <c r="BT128" s="287"/>
      <c r="BU128" s="282"/>
      <c r="BV128" s="271"/>
      <c r="BW128" s="271"/>
      <c r="BX128" s="271"/>
      <c r="BY128" s="271"/>
      <c r="BZ128" s="271"/>
      <c r="CA128" s="271"/>
      <c r="CB128" s="272"/>
      <c r="CC128" s="282"/>
      <c r="CD128" s="287"/>
    </row>
    <row r="129" spans="2:82" ht="12.6" customHeight="1" x14ac:dyDescent="0.2">
      <c r="B129" s="346"/>
      <c r="C129" s="329"/>
      <c r="D129" s="329"/>
      <c r="E129" s="329"/>
      <c r="F129" s="314"/>
      <c r="G129" s="327"/>
      <c r="H129" s="314"/>
      <c r="I129" s="314"/>
      <c r="J129" s="316"/>
      <c r="K129" s="314"/>
      <c r="L129" s="316"/>
      <c r="M129" s="314"/>
      <c r="N129" s="314"/>
      <c r="O129" s="314"/>
      <c r="P129" s="317"/>
      <c r="Q129" s="315"/>
      <c r="R129" s="313"/>
      <c r="S129" s="314"/>
      <c r="T129" s="153" t="s">
        <v>51</v>
      </c>
      <c r="U129" s="218">
        <f>IFERROR(VLOOKUP(T129,vstupy!$B$2:$C$12,2,FALSE),0)</f>
        <v>0</v>
      </c>
      <c r="V129" s="315"/>
      <c r="W129" s="335"/>
      <c r="X129" s="333"/>
      <c r="Y129" s="310"/>
      <c r="Z129" s="310"/>
      <c r="AA129" s="310"/>
      <c r="AB129" s="310"/>
      <c r="AC129" s="310"/>
      <c r="AD129" s="310"/>
      <c r="AE129" s="345"/>
      <c r="AF129" s="282"/>
      <c r="AG129" s="281"/>
      <c r="AH129" s="281"/>
      <c r="AI129" s="281"/>
      <c r="AJ129" s="281"/>
      <c r="AK129" s="281"/>
      <c r="AL129" s="281"/>
      <c r="AM129" s="287"/>
      <c r="AN129" s="271"/>
      <c r="AO129" s="271"/>
      <c r="AP129" s="271"/>
      <c r="AQ129" s="271"/>
      <c r="AR129" s="271"/>
      <c r="AS129" s="271"/>
      <c r="AT129" s="271"/>
      <c r="AU129" s="297"/>
      <c r="AV129" s="282"/>
      <c r="AW129" s="281"/>
      <c r="AX129" s="281"/>
      <c r="AY129" s="281"/>
      <c r="AZ129" s="281"/>
      <c r="BA129" s="281"/>
      <c r="BB129" s="281"/>
      <c r="BC129" s="287"/>
      <c r="BD129" s="282"/>
      <c r="BE129" s="281"/>
      <c r="BF129" s="281"/>
      <c r="BG129" s="281"/>
      <c r="BH129" s="281"/>
      <c r="BI129" s="281"/>
      <c r="BJ129" s="281"/>
      <c r="BK129" s="287"/>
      <c r="BL129" s="306"/>
      <c r="BM129" s="282"/>
      <c r="BN129" s="281"/>
      <c r="BO129" s="281"/>
      <c r="BP129" s="281"/>
      <c r="BQ129" s="281"/>
      <c r="BR129" s="281"/>
      <c r="BS129" s="281"/>
      <c r="BT129" s="287"/>
      <c r="BU129" s="282"/>
      <c r="BV129" s="271"/>
      <c r="BW129" s="271"/>
      <c r="BX129" s="271"/>
      <c r="BY129" s="271"/>
      <c r="BZ129" s="271"/>
      <c r="CA129" s="271"/>
      <c r="CB129" s="272"/>
      <c r="CC129" s="282"/>
      <c r="CD129" s="287"/>
    </row>
    <row r="130" spans="2:82" ht="12.6" customHeight="1" x14ac:dyDescent="0.2">
      <c r="B130" s="346">
        <v>41</v>
      </c>
      <c r="C130" s="329"/>
      <c r="D130" s="329"/>
      <c r="E130" s="329"/>
      <c r="F130" s="314" t="s">
        <v>177</v>
      </c>
      <c r="G130" s="327"/>
      <c r="H130" s="314"/>
      <c r="I130" s="314"/>
      <c r="J130" s="316">
        <f t="shared" ref="J130" si="1727">IF(I130="N",0,I130)</f>
        <v>0</v>
      </c>
      <c r="K130" s="314"/>
      <c r="L130" s="316">
        <f t="shared" si="1121"/>
        <v>0</v>
      </c>
      <c r="M130" s="314" t="s">
        <v>177</v>
      </c>
      <c r="N130" s="314"/>
      <c r="O130" s="314"/>
      <c r="P130" s="317"/>
      <c r="Q130" s="315" t="s">
        <v>50</v>
      </c>
      <c r="R130" s="313">
        <f>VLOOKUP(Q130,vstupy!$B$17:$C$27,2,FALSE)</f>
        <v>0</v>
      </c>
      <c r="S130" s="314"/>
      <c r="T130" s="153" t="s">
        <v>51</v>
      </c>
      <c r="U130" s="218">
        <f>IFERROR(VLOOKUP(T130,vstupy!$B$2:$C$12,2,FALSE),0)</f>
        <v>0</v>
      </c>
      <c r="V130" s="315" t="s">
        <v>50</v>
      </c>
      <c r="W130" s="334">
        <f>VLOOKUP(V130,vstupy!$B$17:$C$27,2,FALSE)</f>
        <v>0</v>
      </c>
      <c r="X130" s="332" t="str">
        <f t="shared" ref="X130" si="1728">IFERROR(IF(J130=0,"N",N130/I130),0)</f>
        <v>N</v>
      </c>
      <c r="Y130" s="309">
        <f t="shared" ref="Y130" si="1729">N130</f>
        <v>0</v>
      </c>
      <c r="Z130" s="309" t="str">
        <f t="shared" ref="Z130" si="1730">IFERROR(IF(J130=0,"N",O130/I130),0)</f>
        <v>N</v>
      </c>
      <c r="AA130" s="309">
        <f t="shared" ref="AA130" si="1731">O130</f>
        <v>0</v>
      </c>
      <c r="AB130" s="309">
        <f t="shared" ref="AB130" si="1732">P130*R130</f>
        <v>0</v>
      </c>
      <c r="AC130" s="309">
        <f t="shared" si="1038"/>
        <v>0</v>
      </c>
      <c r="AD130" s="343">
        <f t="shared" ref="AD130" si="1733">IF(S130&gt;0,IF(W130&gt;0,($G$7/160)*(S130/60)*W130,0),IF(W130&gt;0,($G$7/160)*((U130+U131+U132)/60)*W130,0))</f>
        <v>0</v>
      </c>
      <c r="AE130" s="344">
        <f t="shared" si="994"/>
        <v>0</v>
      </c>
      <c r="AF130" s="282">
        <f>IF($M130="In (zvyšuje náklady)",X130,0)</f>
        <v>0</v>
      </c>
      <c r="AG130" s="281">
        <f t="shared" ref="AG130:AM130" si="1734">IF($M130="In (zvyšuje náklady)",Y130,0)</f>
        <v>0</v>
      </c>
      <c r="AH130" s="281">
        <f t="shared" si="1734"/>
        <v>0</v>
      </c>
      <c r="AI130" s="281">
        <f t="shared" si="1734"/>
        <v>0</v>
      </c>
      <c r="AJ130" s="281">
        <f t="shared" si="1734"/>
        <v>0</v>
      </c>
      <c r="AK130" s="281">
        <f t="shared" si="1734"/>
        <v>0</v>
      </c>
      <c r="AL130" s="281">
        <f t="shared" si="1734"/>
        <v>0</v>
      </c>
      <c r="AM130" s="287">
        <f t="shared" si="1734"/>
        <v>0</v>
      </c>
      <c r="AN130" s="298" t="str">
        <f t="shared" ref="AN130" si="1735">IF($M130="In (zvyšuje náklady)",0,X130)</f>
        <v>N</v>
      </c>
      <c r="AO130" s="298">
        <f t="shared" ref="AO130" si="1736">IF($M130="In (zvyšuje náklady)",0,Y130)</f>
        <v>0</v>
      </c>
      <c r="AP130" s="298" t="str">
        <f t="shared" ref="AP130" si="1737">IF($M130="In (zvyšuje náklady)",0,Z130)</f>
        <v>N</v>
      </c>
      <c r="AQ130" s="298">
        <f t="shared" ref="AQ130" si="1738">IF($M130="In (zvyšuje náklady)",0,AA130)</f>
        <v>0</v>
      </c>
      <c r="AR130" s="298">
        <f t="shared" ref="AR130" si="1739">IF($M130="In (zvyšuje náklady)",0,AB130)</f>
        <v>0</v>
      </c>
      <c r="AS130" s="298">
        <f t="shared" ref="AS130" si="1740">IF($M130="In (zvyšuje náklady)",0,AC130)</f>
        <v>0</v>
      </c>
      <c r="AT130" s="298">
        <f t="shared" ref="AT130" si="1741">IF($M130="In (zvyšuje náklady)",0,AD130)</f>
        <v>0</v>
      </c>
      <c r="AU130" s="296">
        <f t="shared" ref="AU130" si="1742">IF($M130="In (zvyšuje náklady)",0,AE130)</f>
        <v>0</v>
      </c>
      <c r="AV130" s="282">
        <f t="shared" ref="AV130:BB130" si="1743">IF($L130&gt;0,AF130,0)</f>
        <v>0</v>
      </c>
      <c r="AW130" s="281">
        <f t="shared" ref="AW130:AY130" si="1744">IF($L130&gt;0,$L130*AV130,0)</f>
        <v>0</v>
      </c>
      <c r="AX130" s="281">
        <f t="shared" si="1743"/>
        <v>0</v>
      </c>
      <c r="AY130" s="281">
        <f t="shared" si="1744"/>
        <v>0</v>
      </c>
      <c r="AZ130" s="281">
        <f t="shared" si="1743"/>
        <v>0</v>
      </c>
      <c r="BA130" s="281">
        <f t="shared" ref="BA130" si="1745">IF($L130&gt;0,$L130*AZ130,0)</f>
        <v>0</v>
      </c>
      <c r="BB130" s="281">
        <f t="shared" si="1743"/>
        <v>0</v>
      </c>
      <c r="BC130" s="287">
        <f t="shared" ref="BC130" si="1746">IF($L130&gt;0,$L130*BB130,0)</f>
        <v>0</v>
      </c>
      <c r="BD130" s="282">
        <f t="shared" ref="BD130" si="1747">IF($L130&gt;0,AN130,0)</f>
        <v>0</v>
      </c>
      <c r="BE130" s="281">
        <f t="shared" ref="BE130" si="1748">IF($L130&gt;0,$L130*BD130,0)</f>
        <v>0</v>
      </c>
      <c r="BF130" s="281">
        <f t="shared" ref="BF130" si="1749">IF($L130&gt;0,AP130,0)</f>
        <v>0</v>
      </c>
      <c r="BG130" s="281">
        <f t="shared" ref="BG130" si="1750">IF($L130&gt;0,$L130*BF130,0)</f>
        <v>0</v>
      </c>
      <c r="BH130" s="281">
        <f t="shared" ref="BH130" si="1751">IF($L130&gt;0,AR130,0)</f>
        <v>0</v>
      </c>
      <c r="BI130" s="281">
        <f t="shared" ref="BI130" si="1752">IF($L130&gt;0,$L130*BH130,0)</f>
        <v>0</v>
      </c>
      <c r="BJ130" s="281">
        <f t="shared" ref="BJ130" si="1753">IF($L130&gt;0,AT130,0)</f>
        <v>0</v>
      </c>
      <c r="BK130" s="287">
        <f t="shared" ref="BK130" si="1754">IF($L130&gt;0,$L130*BJ130,0)</f>
        <v>0</v>
      </c>
      <c r="BL130" s="306">
        <f>IF(F130=vstupy!F$6,"1",0)</f>
        <v>0</v>
      </c>
      <c r="BM130" s="282">
        <f t="shared" ref="BM130" si="1755">IF($BL130="1",AF130,0)</f>
        <v>0</v>
      </c>
      <c r="BN130" s="281">
        <f t="shared" ref="BN130" si="1756">IF($BL130="1",AG130,0)</f>
        <v>0</v>
      </c>
      <c r="BO130" s="281">
        <f t="shared" ref="BO130" si="1757">IF($BL130="1",AH130,0)</f>
        <v>0</v>
      </c>
      <c r="BP130" s="281">
        <f t="shared" ref="BP130" si="1758">IF($BL130="1",AI130,0)</f>
        <v>0</v>
      </c>
      <c r="BQ130" s="281">
        <f t="shared" ref="BQ130" si="1759">IF($BL130="1",AJ130,0)</f>
        <v>0</v>
      </c>
      <c r="BR130" s="281">
        <f t="shared" ref="BR130" si="1760">IF($BL130="1",AK130,0)</f>
        <v>0</v>
      </c>
      <c r="BS130" s="281">
        <f t="shared" ref="BS130" si="1761">IF($BL130="1",AL130,0)</f>
        <v>0</v>
      </c>
      <c r="BT130" s="287">
        <f t="shared" ref="BT130" si="1762">IF($BL130="1",AM130,0)</f>
        <v>0</v>
      </c>
      <c r="BU130" s="282">
        <f t="shared" ref="BU130" si="1763">IF($BL130="1",AN130,0)</f>
        <v>0</v>
      </c>
      <c r="BV130" s="271">
        <f t="shared" ref="BV130" si="1764">IF($BL130="1",AO130,0)</f>
        <v>0</v>
      </c>
      <c r="BW130" s="271">
        <f t="shared" ref="BW130" si="1765">IF($BL130="1",AP130,0)</f>
        <v>0</v>
      </c>
      <c r="BX130" s="271">
        <f t="shared" ref="BX130" si="1766">IF($BL130="1",AQ130,0)</f>
        <v>0</v>
      </c>
      <c r="BY130" s="271">
        <f t="shared" ref="BY130" si="1767">IF($BL130="1",AR130,0)</f>
        <v>0</v>
      </c>
      <c r="BZ130" s="271">
        <f t="shared" ref="BZ130" si="1768">IF($BL130="1",AS130,0)</f>
        <v>0</v>
      </c>
      <c r="CA130" s="271">
        <f t="shared" ref="CA130" si="1769">IF($BL130="1",AT130,0)</f>
        <v>0</v>
      </c>
      <c r="CB130" s="272">
        <f t="shared" ref="CB130" si="1770">IF($BL130="1",AU130,0)</f>
        <v>0</v>
      </c>
      <c r="CC130" s="282">
        <f>IFERROR(IF($X130="N/A",Z130+AB130+AD130,X130+Z130+AB130+AD130),0)</f>
        <v>0</v>
      </c>
      <c r="CD130" s="287">
        <f>Y130+AA130+AC130+AE130</f>
        <v>0</v>
      </c>
    </row>
    <row r="131" spans="2:82" ht="12.6" customHeight="1" x14ac:dyDescent="0.2">
      <c r="B131" s="346"/>
      <c r="C131" s="329"/>
      <c r="D131" s="329"/>
      <c r="E131" s="329"/>
      <c r="F131" s="314"/>
      <c r="G131" s="327"/>
      <c r="H131" s="314"/>
      <c r="I131" s="314"/>
      <c r="J131" s="316"/>
      <c r="K131" s="314"/>
      <c r="L131" s="316"/>
      <c r="M131" s="314"/>
      <c r="N131" s="314"/>
      <c r="O131" s="314"/>
      <c r="P131" s="317"/>
      <c r="Q131" s="315"/>
      <c r="R131" s="313"/>
      <c r="S131" s="314"/>
      <c r="T131" s="153" t="s">
        <v>51</v>
      </c>
      <c r="U131" s="218">
        <f>IFERROR(VLOOKUP(T131,vstupy!$B$2:$C$12,2,FALSE),0)</f>
        <v>0</v>
      </c>
      <c r="V131" s="315"/>
      <c r="W131" s="335"/>
      <c r="X131" s="332"/>
      <c r="Y131" s="310"/>
      <c r="Z131" s="310"/>
      <c r="AA131" s="310"/>
      <c r="AB131" s="310"/>
      <c r="AC131" s="310"/>
      <c r="AD131" s="310"/>
      <c r="AE131" s="345"/>
      <c r="AF131" s="282"/>
      <c r="AG131" s="281"/>
      <c r="AH131" s="281"/>
      <c r="AI131" s="281"/>
      <c r="AJ131" s="281"/>
      <c r="AK131" s="281"/>
      <c r="AL131" s="281"/>
      <c r="AM131" s="287"/>
      <c r="AN131" s="271"/>
      <c r="AO131" s="271"/>
      <c r="AP131" s="271"/>
      <c r="AQ131" s="271"/>
      <c r="AR131" s="271"/>
      <c r="AS131" s="271"/>
      <c r="AT131" s="271"/>
      <c r="AU131" s="297"/>
      <c r="AV131" s="282"/>
      <c r="AW131" s="281"/>
      <c r="AX131" s="281"/>
      <c r="AY131" s="281"/>
      <c r="AZ131" s="281"/>
      <c r="BA131" s="281"/>
      <c r="BB131" s="281"/>
      <c r="BC131" s="287"/>
      <c r="BD131" s="282"/>
      <c r="BE131" s="281"/>
      <c r="BF131" s="281"/>
      <c r="BG131" s="281"/>
      <c r="BH131" s="281"/>
      <c r="BI131" s="281"/>
      <c r="BJ131" s="281"/>
      <c r="BK131" s="287"/>
      <c r="BL131" s="306"/>
      <c r="BM131" s="282"/>
      <c r="BN131" s="281"/>
      <c r="BO131" s="281"/>
      <c r="BP131" s="281"/>
      <c r="BQ131" s="281"/>
      <c r="BR131" s="281"/>
      <c r="BS131" s="281"/>
      <c r="BT131" s="287"/>
      <c r="BU131" s="282"/>
      <c r="BV131" s="271"/>
      <c r="BW131" s="271"/>
      <c r="BX131" s="271"/>
      <c r="BY131" s="271"/>
      <c r="BZ131" s="271"/>
      <c r="CA131" s="271"/>
      <c r="CB131" s="272"/>
      <c r="CC131" s="282"/>
      <c r="CD131" s="287"/>
    </row>
    <row r="132" spans="2:82" ht="12.6" customHeight="1" x14ac:dyDescent="0.2">
      <c r="B132" s="346"/>
      <c r="C132" s="329"/>
      <c r="D132" s="329"/>
      <c r="E132" s="329"/>
      <c r="F132" s="314"/>
      <c r="G132" s="327"/>
      <c r="H132" s="314"/>
      <c r="I132" s="314"/>
      <c r="J132" s="316"/>
      <c r="K132" s="314"/>
      <c r="L132" s="316"/>
      <c r="M132" s="314"/>
      <c r="N132" s="314"/>
      <c r="O132" s="314"/>
      <c r="P132" s="317"/>
      <c r="Q132" s="315"/>
      <c r="R132" s="313"/>
      <c r="S132" s="314"/>
      <c r="T132" s="153" t="s">
        <v>51</v>
      </c>
      <c r="U132" s="218">
        <f>IFERROR(VLOOKUP(T132,vstupy!$B$2:$C$12,2,FALSE),0)</f>
        <v>0</v>
      </c>
      <c r="V132" s="315"/>
      <c r="W132" s="335"/>
      <c r="X132" s="333"/>
      <c r="Y132" s="310"/>
      <c r="Z132" s="310"/>
      <c r="AA132" s="310"/>
      <c r="AB132" s="310"/>
      <c r="AC132" s="310"/>
      <c r="AD132" s="310"/>
      <c r="AE132" s="345"/>
      <c r="AF132" s="282"/>
      <c r="AG132" s="281"/>
      <c r="AH132" s="281"/>
      <c r="AI132" s="281"/>
      <c r="AJ132" s="281"/>
      <c r="AK132" s="281"/>
      <c r="AL132" s="281"/>
      <c r="AM132" s="287"/>
      <c r="AN132" s="271"/>
      <c r="AO132" s="271"/>
      <c r="AP132" s="271"/>
      <c r="AQ132" s="271"/>
      <c r="AR132" s="271"/>
      <c r="AS132" s="271"/>
      <c r="AT132" s="271"/>
      <c r="AU132" s="297"/>
      <c r="AV132" s="282"/>
      <c r="AW132" s="281"/>
      <c r="AX132" s="281"/>
      <c r="AY132" s="281"/>
      <c r="AZ132" s="281"/>
      <c r="BA132" s="281"/>
      <c r="BB132" s="281"/>
      <c r="BC132" s="287"/>
      <c r="BD132" s="282"/>
      <c r="BE132" s="281"/>
      <c r="BF132" s="281"/>
      <c r="BG132" s="281"/>
      <c r="BH132" s="281"/>
      <c r="BI132" s="281"/>
      <c r="BJ132" s="281"/>
      <c r="BK132" s="287"/>
      <c r="BL132" s="306"/>
      <c r="BM132" s="282"/>
      <c r="BN132" s="281"/>
      <c r="BO132" s="281"/>
      <c r="BP132" s="281"/>
      <c r="BQ132" s="281"/>
      <c r="BR132" s="281"/>
      <c r="BS132" s="281"/>
      <c r="BT132" s="287"/>
      <c r="BU132" s="282"/>
      <c r="BV132" s="271"/>
      <c r="BW132" s="271"/>
      <c r="BX132" s="271"/>
      <c r="BY132" s="271"/>
      <c r="BZ132" s="271"/>
      <c r="CA132" s="271"/>
      <c r="CB132" s="272"/>
      <c r="CC132" s="282"/>
      <c r="CD132" s="287"/>
    </row>
    <row r="133" spans="2:82" ht="12.6" customHeight="1" x14ac:dyDescent="0.2">
      <c r="B133" s="346">
        <v>42</v>
      </c>
      <c r="C133" s="329"/>
      <c r="D133" s="329"/>
      <c r="E133" s="329"/>
      <c r="F133" s="314" t="s">
        <v>177</v>
      </c>
      <c r="G133" s="327"/>
      <c r="H133" s="314"/>
      <c r="I133" s="314"/>
      <c r="J133" s="316">
        <f t="shared" ref="J133" si="1771">IF(I133="N",0,I133)</f>
        <v>0</v>
      </c>
      <c r="K133" s="314"/>
      <c r="L133" s="316">
        <f t="shared" si="1121"/>
        <v>0</v>
      </c>
      <c r="M133" s="314" t="s">
        <v>177</v>
      </c>
      <c r="N133" s="314"/>
      <c r="O133" s="314"/>
      <c r="P133" s="317"/>
      <c r="Q133" s="315" t="s">
        <v>50</v>
      </c>
      <c r="R133" s="313">
        <f>VLOOKUP(Q133,vstupy!$B$17:$C$27,2,FALSE)</f>
        <v>0</v>
      </c>
      <c r="S133" s="314"/>
      <c r="T133" s="153" t="s">
        <v>51</v>
      </c>
      <c r="U133" s="218">
        <f>IFERROR(VLOOKUP(T133,vstupy!$B$2:$C$12,2,FALSE),0)</f>
        <v>0</v>
      </c>
      <c r="V133" s="315" t="s">
        <v>50</v>
      </c>
      <c r="W133" s="334">
        <f>VLOOKUP(V133,vstupy!$B$17:$C$27,2,FALSE)</f>
        <v>0</v>
      </c>
      <c r="X133" s="332" t="str">
        <f t="shared" ref="X133" si="1772">IFERROR(IF(J133=0,"N",N133/I133),0)</f>
        <v>N</v>
      </c>
      <c r="Y133" s="309">
        <f t="shared" ref="Y133" si="1773">N133</f>
        <v>0</v>
      </c>
      <c r="Z133" s="309" t="str">
        <f t="shared" ref="Z133" si="1774">IFERROR(IF(J133=0,"N",O133/I133),0)</f>
        <v>N</v>
      </c>
      <c r="AA133" s="309">
        <f t="shared" ref="AA133" si="1775">O133</f>
        <v>0</v>
      </c>
      <c r="AB133" s="309">
        <f t="shared" ref="AB133" si="1776">P133*R133</f>
        <v>0</v>
      </c>
      <c r="AC133" s="309">
        <f t="shared" si="1038"/>
        <v>0</v>
      </c>
      <c r="AD133" s="343">
        <f t="shared" ref="AD133" si="1777">IF(S133&gt;0,IF(W133&gt;0,($G$7/160)*(S133/60)*W133,0),IF(W133&gt;0,($G$7/160)*((U133+U134+U135)/60)*W133,0))</f>
        <v>0</v>
      </c>
      <c r="AE133" s="344">
        <f t="shared" si="994"/>
        <v>0</v>
      </c>
      <c r="AF133" s="282">
        <f>IF($M133="In (zvyšuje náklady)",X133,0)</f>
        <v>0</v>
      </c>
      <c r="AG133" s="281">
        <f t="shared" ref="AG133:AM133" si="1778">IF($M133="In (zvyšuje náklady)",Y133,0)</f>
        <v>0</v>
      </c>
      <c r="AH133" s="281">
        <f t="shared" si="1778"/>
        <v>0</v>
      </c>
      <c r="AI133" s="281">
        <f t="shared" si="1778"/>
        <v>0</v>
      </c>
      <c r="AJ133" s="281">
        <f t="shared" si="1778"/>
        <v>0</v>
      </c>
      <c r="AK133" s="281">
        <f t="shared" si="1778"/>
        <v>0</v>
      </c>
      <c r="AL133" s="281">
        <f t="shared" si="1778"/>
        <v>0</v>
      </c>
      <c r="AM133" s="287">
        <f t="shared" si="1778"/>
        <v>0</v>
      </c>
      <c r="AN133" s="298" t="str">
        <f t="shared" ref="AN133" si="1779">IF($M133="In (zvyšuje náklady)",0,X133)</f>
        <v>N</v>
      </c>
      <c r="AO133" s="298">
        <f t="shared" ref="AO133" si="1780">IF($M133="In (zvyšuje náklady)",0,Y133)</f>
        <v>0</v>
      </c>
      <c r="AP133" s="298" t="str">
        <f t="shared" ref="AP133" si="1781">IF($M133="In (zvyšuje náklady)",0,Z133)</f>
        <v>N</v>
      </c>
      <c r="AQ133" s="298">
        <f t="shared" ref="AQ133" si="1782">IF($M133="In (zvyšuje náklady)",0,AA133)</f>
        <v>0</v>
      </c>
      <c r="AR133" s="298">
        <f t="shared" ref="AR133" si="1783">IF($M133="In (zvyšuje náklady)",0,AB133)</f>
        <v>0</v>
      </c>
      <c r="AS133" s="298">
        <f t="shared" ref="AS133" si="1784">IF($M133="In (zvyšuje náklady)",0,AC133)</f>
        <v>0</v>
      </c>
      <c r="AT133" s="298">
        <f t="shared" ref="AT133" si="1785">IF($M133="In (zvyšuje náklady)",0,AD133)</f>
        <v>0</v>
      </c>
      <c r="AU133" s="296">
        <f t="shared" ref="AU133" si="1786">IF($M133="In (zvyšuje náklady)",0,AE133)</f>
        <v>0</v>
      </c>
      <c r="AV133" s="282">
        <f t="shared" ref="AV133:BB133" si="1787">IF($L133&gt;0,AF133,0)</f>
        <v>0</v>
      </c>
      <c r="AW133" s="281">
        <f t="shared" ref="AW133:AY133" si="1788">IF($L133&gt;0,$L133*AV133,0)</f>
        <v>0</v>
      </c>
      <c r="AX133" s="281">
        <f t="shared" si="1787"/>
        <v>0</v>
      </c>
      <c r="AY133" s="281">
        <f t="shared" si="1788"/>
        <v>0</v>
      </c>
      <c r="AZ133" s="281">
        <f t="shared" si="1787"/>
        <v>0</v>
      </c>
      <c r="BA133" s="281">
        <f t="shared" ref="BA133" si="1789">IF($L133&gt;0,$L133*AZ133,0)</f>
        <v>0</v>
      </c>
      <c r="BB133" s="281">
        <f t="shared" si="1787"/>
        <v>0</v>
      </c>
      <c r="BC133" s="287">
        <f t="shared" ref="BC133" si="1790">IF($L133&gt;0,$L133*BB133,0)</f>
        <v>0</v>
      </c>
      <c r="BD133" s="282">
        <f t="shared" ref="BD133" si="1791">IF($L133&gt;0,AN133,0)</f>
        <v>0</v>
      </c>
      <c r="BE133" s="281">
        <f t="shared" ref="BE133" si="1792">IF($L133&gt;0,$L133*BD133,0)</f>
        <v>0</v>
      </c>
      <c r="BF133" s="281">
        <f t="shared" ref="BF133" si="1793">IF($L133&gt;0,AP133,0)</f>
        <v>0</v>
      </c>
      <c r="BG133" s="281">
        <f t="shared" ref="BG133" si="1794">IF($L133&gt;0,$L133*BF133,0)</f>
        <v>0</v>
      </c>
      <c r="BH133" s="281">
        <f t="shared" ref="BH133" si="1795">IF($L133&gt;0,AR133,0)</f>
        <v>0</v>
      </c>
      <c r="BI133" s="281">
        <f t="shared" ref="BI133" si="1796">IF($L133&gt;0,$L133*BH133,0)</f>
        <v>0</v>
      </c>
      <c r="BJ133" s="281">
        <f t="shared" ref="BJ133" si="1797">IF($L133&gt;0,AT133,0)</f>
        <v>0</v>
      </c>
      <c r="BK133" s="287">
        <f t="shared" ref="BK133" si="1798">IF($L133&gt;0,$L133*BJ133,0)</f>
        <v>0</v>
      </c>
      <c r="BL133" s="306">
        <f>IF(F133=vstupy!F$6,"1",0)</f>
        <v>0</v>
      </c>
      <c r="BM133" s="282">
        <f t="shared" ref="BM133" si="1799">IF($BL133="1",AF133,0)</f>
        <v>0</v>
      </c>
      <c r="BN133" s="281">
        <f t="shared" ref="BN133" si="1800">IF($BL133="1",AG133,0)</f>
        <v>0</v>
      </c>
      <c r="BO133" s="281">
        <f t="shared" ref="BO133" si="1801">IF($BL133="1",AH133,0)</f>
        <v>0</v>
      </c>
      <c r="BP133" s="281">
        <f t="shared" ref="BP133" si="1802">IF($BL133="1",AI133,0)</f>
        <v>0</v>
      </c>
      <c r="BQ133" s="281">
        <f t="shared" ref="BQ133" si="1803">IF($BL133="1",AJ133,0)</f>
        <v>0</v>
      </c>
      <c r="BR133" s="281">
        <f t="shared" ref="BR133" si="1804">IF($BL133="1",AK133,0)</f>
        <v>0</v>
      </c>
      <c r="BS133" s="281">
        <f t="shared" ref="BS133" si="1805">IF($BL133="1",AL133,0)</f>
        <v>0</v>
      </c>
      <c r="BT133" s="287">
        <f t="shared" ref="BT133" si="1806">IF($BL133="1",AM133,0)</f>
        <v>0</v>
      </c>
      <c r="BU133" s="282">
        <f t="shared" ref="BU133" si="1807">IF($BL133="1",AN133,0)</f>
        <v>0</v>
      </c>
      <c r="BV133" s="271">
        <f t="shared" ref="BV133" si="1808">IF($BL133="1",AO133,0)</f>
        <v>0</v>
      </c>
      <c r="BW133" s="271">
        <f t="shared" ref="BW133" si="1809">IF($BL133="1",AP133,0)</f>
        <v>0</v>
      </c>
      <c r="BX133" s="271">
        <f t="shared" ref="BX133" si="1810">IF($BL133="1",AQ133,0)</f>
        <v>0</v>
      </c>
      <c r="BY133" s="271">
        <f t="shared" ref="BY133" si="1811">IF($BL133="1",AR133,0)</f>
        <v>0</v>
      </c>
      <c r="BZ133" s="271">
        <f t="shared" ref="BZ133" si="1812">IF($BL133="1",AS133,0)</f>
        <v>0</v>
      </c>
      <c r="CA133" s="271">
        <f t="shared" ref="CA133" si="1813">IF($BL133="1",AT133,0)</f>
        <v>0</v>
      </c>
      <c r="CB133" s="272">
        <f t="shared" ref="CB133" si="1814">IF($BL133="1",AU133,0)</f>
        <v>0</v>
      </c>
      <c r="CC133" s="282">
        <f>IFERROR(IF($X133="N/A",Z133+AB133+AD133,X133+Z133+AB133+AD133),0)</f>
        <v>0</v>
      </c>
      <c r="CD133" s="287">
        <f>Y133+AA133+AC133+AE133</f>
        <v>0</v>
      </c>
    </row>
    <row r="134" spans="2:82" ht="12.6" customHeight="1" x14ac:dyDescent="0.2">
      <c r="B134" s="346"/>
      <c r="C134" s="329"/>
      <c r="D134" s="329"/>
      <c r="E134" s="329"/>
      <c r="F134" s="314"/>
      <c r="G134" s="327"/>
      <c r="H134" s="314"/>
      <c r="I134" s="314"/>
      <c r="J134" s="316"/>
      <c r="K134" s="314"/>
      <c r="L134" s="316"/>
      <c r="M134" s="314"/>
      <c r="N134" s="314"/>
      <c r="O134" s="314"/>
      <c r="P134" s="317"/>
      <c r="Q134" s="315"/>
      <c r="R134" s="313"/>
      <c r="S134" s="314"/>
      <c r="T134" s="153" t="s">
        <v>51</v>
      </c>
      <c r="U134" s="218">
        <f>IFERROR(VLOOKUP(T134,vstupy!$B$2:$C$12,2,FALSE),0)</f>
        <v>0</v>
      </c>
      <c r="V134" s="315"/>
      <c r="W134" s="335"/>
      <c r="X134" s="332"/>
      <c r="Y134" s="310"/>
      <c r="Z134" s="310"/>
      <c r="AA134" s="310"/>
      <c r="AB134" s="310"/>
      <c r="AC134" s="310"/>
      <c r="AD134" s="310"/>
      <c r="AE134" s="345"/>
      <c r="AF134" s="282"/>
      <c r="AG134" s="281"/>
      <c r="AH134" s="281"/>
      <c r="AI134" s="281"/>
      <c r="AJ134" s="281"/>
      <c r="AK134" s="281"/>
      <c r="AL134" s="281"/>
      <c r="AM134" s="287"/>
      <c r="AN134" s="271"/>
      <c r="AO134" s="271"/>
      <c r="AP134" s="271"/>
      <c r="AQ134" s="271"/>
      <c r="AR134" s="271"/>
      <c r="AS134" s="271"/>
      <c r="AT134" s="271"/>
      <c r="AU134" s="297"/>
      <c r="AV134" s="282"/>
      <c r="AW134" s="281"/>
      <c r="AX134" s="281"/>
      <c r="AY134" s="281"/>
      <c r="AZ134" s="281"/>
      <c r="BA134" s="281"/>
      <c r="BB134" s="281"/>
      <c r="BC134" s="287"/>
      <c r="BD134" s="282"/>
      <c r="BE134" s="281"/>
      <c r="BF134" s="281"/>
      <c r="BG134" s="281"/>
      <c r="BH134" s="281"/>
      <c r="BI134" s="281"/>
      <c r="BJ134" s="281"/>
      <c r="BK134" s="287"/>
      <c r="BL134" s="306"/>
      <c r="BM134" s="282"/>
      <c r="BN134" s="281"/>
      <c r="BO134" s="281"/>
      <c r="BP134" s="281"/>
      <c r="BQ134" s="281"/>
      <c r="BR134" s="281"/>
      <c r="BS134" s="281"/>
      <c r="BT134" s="287"/>
      <c r="BU134" s="282"/>
      <c r="BV134" s="271"/>
      <c r="BW134" s="271"/>
      <c r="BX134" s="271"/>
      <c r="BY134" s="271"/>
      <c r="BZ134" s="271"/>
      <c r="CA134" s="271"/>
      <c r="CB134" s="272"/>
      <c r="CC134" s="282"/>
      <c r="CD134" s="287"/>
    </row>
    <row r="135" spans="2:82" ht="12.6" customHeight="1" x14ac:dyDescent="0.2">
      <c r="B135" s="346"/>
      <c r="C135" s="329"/>
      <c r="D135" s="329"/>
      <c r="E135" s="329"/>
      <c r="F135" s="314"/>
      <c r="G135" s="327"/>
      <c r="H135" s="314"/>
      <c r="I135" s="314"/>
      <c r="J135" s="316"/>
      <c r="K135" s="314"/>
      <c r="L135" s="316"/>
      <c r="M135" s="314"/>
      <c r="N135" s="314"/>
      <c r="O135" s="314"/>
      <c r="P135" s="317"/>
      <c r="Q135" s="315"/>
      <c r="R135" s="313"/>
      <c r="S135" s="314"/>
      <c r="T135" s="153" t="s">
        <v>51</v>
      </c>
      <c r="U135" s="218">
        <f>IFERROR(VLOOKUP(T135,vstupy!$B$2:$C$12,2,FALSE),0)</f>
        <v>0</v>
      </c>
      <c r="V135" s="315"/>
      <c r="W135" s="335"/>
      <c r="X135" s="333"/>
      <c r="Y135" s="310"/>
      <c r="Z135" s="310"/>
      <c r="AA135" s="310"/>
      <c r="AB135" s="310"/>
      <c r="AC135" s="310"/>
      <c r="AD135" s="310"/>
      <c r="AE135" s="345"/>
      <c r="AF135" s="282"/>
      <c r="AG135" s="281"/>
      <c r="AH135" s="281"/>
      <c r="AI135" s="281"/>
      <c r="AJ135" s="281"/>
      <c r="AK135" s="281"/>
      <c r="AL135" s="281"/>
      <c r="AM135" s="287"/>
      <c r="AN135" s="271"/>
      <c r="AO135" s="271"/>
      <c r="AP135" s="271"/>
      <c r="AQ135" s="271"/>
      <c r="AR135" s="271"/>
      <c r="AS135" s="271"/>
      <c r="AT135" s="271"/>
      <c r="AU135" s="297"/>
      <c r="AV135" s="282"/>
      <c r="AW135" s="281"/>
      <c r="AX135" s="281"/>
      <c r="AY135" s="281"/>
      <c r="AZ135" s="281"/>
      <c r="BA135" s="281"/>
      <c r="BB135" s="281"/>
      <c r="BC135" s="287"/>
      <c r="BD135" s="282"/>
      <c r="BE135" s="281"/>
      <c r="BF135" s="281"/>
      <c r="BG135" s="281"/>
      <c r="BH135" s="281"/>
      <c r="BI135" s="281"/>
      <c r="BJ135" s="281"/>
      <c r="BK135" s="287"/>
      <c r="BL135" s="306"/>
      <c r="BM135" s="282"/>
      <c r="BN135" s="281"/>
      <c r="BO135" s="281"/>
      <c r="BP135" s="281"/>
      <c r="BQ135" s="281"/>
      <c r="BR135" s="281"/>
      <c r="BS135" s="281"/>
      <c r="BT135" s="287"/>
      <c r="BU135" s="282"/>
      <c r="BV135" s="271"/>
      <c r="BW135" s="271"/>
      <c r="BX135" s="271"/>
      <c r="BY135" s="271"/>
      <c r="BZ135" s="271"/>
      <c r="CA135" s="271"/>
      <c r="CB135" s="272"/>
      <c r="CC135" s="282"/>
      <c r="CD135" s="287"/>
    </row>
    <row r="136" spans="2:82" ht="12.6" customHeight="1" x14ac:dyDescent="0.2">
      <c r="B136" s="346">
        <v>43</v>
      </c>
      <c r="C136" s="329"/>
      <c r="D136" s="329"/>
      <c r="E136" s="329"/>
      <c r="F136" s="314" t="s">
        <v>177</v>
      </c>
      <c r="G136" s="327"/>
      <c r="H136" s="314"/>
      <c r="I136" s="314"/>
      <c r="J136" s="316">
        <f t="shared" ref="J136" si="1815">IF(I136="N",0,I136)</f>
        <v>0</v>
      </c>
      <c r="K136" s="314"/>
      <c r="L136" s="316">
        <f t="shared" si="1121"/>
        <v>0</v>
      </c>
      <c r="M136" s="314" t="s">
        <v>177</v>
      </c>
      <c r="N136" s="314"/>
      <c r="O136" s="314"/>
      <c r="P136" s="317"/>
      <c r="Q136" s="315" t="s">
        <v>50</v>
      </c>
      <c r="R136" s="313">
        <f>VLOOKUP(Q136,vstupy!$B$17:$C$27,2,FALSE)</f>
        <v>0</v>
      </c>
      <c r="S136" s="314"/>
      <c r="T136" s="153" t="s">
        <v>51</v>
      </c>
      <c r="U136" s="218">
        <f>IFERROR(VLOOKUP(T136,vstupy!$B$2:$C$12,2,FALSE),0)</f>
        <v>0</v>
      </c>
      <c r="V136" s="315" t="s">
        <v>50</v>
      </c>
      <c r="W136" s="334">
        <f>VLOOKUP(V136,vstupy!$B$17:$C$27,2,FALSE)</f>
        <v>0</v>
      </c>
      <c r="X136" s="332" t="str">
        <f t="shared" ref="X136" si="1816">IFERROR(IF(J136=0,"N",N136/I136),0)</f>
        <v>N</v>
      </c>
      <c r="Y136" s="309">
        <f t="shared" ref="Y136" si="1817">N136</f>
        <v>0</v>
      </c>
      <c r="Z136" s="309" t="str">
        <f t="shared" ref="Z136" si="1818">IFERROR(IF(J136=0,"N",O136/I136),0)</f>
        <v>N</v>
      </c>
      <c r="AA136" s="309">
        <f t="shared" ref="AA136" si="1819">O136</f>
        <v>0</v>
      </c>
      <c r="AB136" s="309">
        <f t="shared" ref="AB136" si="1820">P136*R136</f>
        <v>0</v>
      </c>
      <c r="AC136" s="309">
        <f t="shared" si="1038"/>
        <v>0</v>
      </c>
      <c r="AD136" s="343">
        <f t="shared" ref="AD136" si="1821">IF(S136&gt;0,IF(W136&gt;0,($G$7/160)*(S136/60)*W136,0),IF(W136&gt;0,($G$7/160)*((U136+U137+U138)/60)*W136,0))</f>
        <v>0</v>
      </c>
      <c r="AE136" s="344">
        <f t="shared" si="994"/>
        <v>0</v>
      </c>
      <c r="AF136" s="282">
        <f>IF($M136="In (zvyšuje náklady)",X136,0)</f>
        <v>0</v>
      </c>
      <c r="AG136" s="281">
        <f t="shared" ref="AG136:AM136" si="1822">IF($M136="In (zvyšuje náklady)",Y136,0)</f>
        <v>0</v>
      </c>
      <c r="AH136" s="281">
        <f t="shared" si="1822"/>
        <v>0</v>
      </c>
      <c r="AI136" s="281">
        <f t="shared" si="1822"/>
        <v>0</v>
      </c>
      <c r="AJ136" s="281">
        <f t="shared" si="1822"/>
        <v>0</v>
      </c>
      <c r="AK136" s="281">
        <f t="shared" si="1822"/>
        <v>0</v>
      </c>
      <c r="AL136" s="281">
        <f t="shared" si="1822"/>
        <v>0</v>
      </c>
      <c r="AM136" s="287">
        <f t="shared" si="1822"/>
        <v>0</v>
      </c>
      <c r="AN136" s="298" t="str">
        <f t="shared" ref="AN136" si="1823">IF($M136="In (zvyšuje náklady)",0,X136)</f>
        <v>N</v>
      </c>
      <c r="AO136" s="298">
        <f t="shared" ref="AO136" si="1824">IF($M136="In (zvyšuje náklady)",0,Y136)</f>
        <v>0</v>
      </c>
      <c r="AP136" s="298" t="str">
        <f t="shared" ref="AP136" si="1825">IF($M136="In (zvyšuje náklady)",0,Z136)</f>
        <v>N</v>
      </c>
      <c r="AQ136" s="298">
        <f t="shared" ref="AQ136" si="1826">IF($M136="In (zvyšuje náklady)",0,AA136)</f>
        <v>0</v>
      </c>
      <c r="AR136" s="298">
        <f t="shared" ref="AR136" si="1827">IF($M136="In (zvyšuje náklady)",0,AB136)</f>
        <v>0</v>
      </c>
      <c r="AS136" s="298">
        <f t="shared" ref="AS136" si="1828">IF($M136="In (zvyšuje náklady)",0,AC136)</f>
        <v>0</v>
      </c>
      <c r="AT136" s="298">
        <f t="shared" ref="AT136" si="1829">IF($M136="In (zvyšuje náklady)",0,AD136)</f>
        <v>0</v>
      </c>
      <c r="AU136" s="296">
        <f t="shared" ref="AU136" si="1830">IF($M136="In (zvyšuje náklady)",0,AE136)</f>
        <v>0</v>
      </c>
      <c r="AV136" s="282">
        <f t="shared" ref="AV136:BB136" si="1831">IF($L136&gt;0,AF136,0)</f>
        <v>0</v>
      </c>
      <c r="AW136" s="281">
        <f t="shared" ref="AW136:AY136" si="1832">IF($L136&gt;0,$L136*AV136,0)</f>
        <v>0</v>
      </c>
      <c r="AX136" s="281">
        <f t="shared" si="1831"/>
        <v>0</v>
      </c>
      <c r="AY136" s="281">
        <f t="shared" si="1832"/>
        <v>0</v>
      </c>
      <c r="AZ136" s="281">
        <f t="shared" si="1831"/>
        <v>0</v>
      </c>
      <c r="BA136" s="281">
        <f t="shared" ref="BA136" si="1833">IF($L136&gt;0,$L136*AZ136,0)</f>
        <v>0</v>
      </c>
      <c r="BB136" s="281">
        <f t="shared" si="1831"/>
        <v>0</v>
      </c>
      <c r="BC136" s="287">
        <f t="shared" ref="BC136" si="1834">IF($L136&gt;0,$L136*BB136,0)</f>
        <v>0</v>
      </c>
      <c r="BD136" s="282">
        <f t="shared" ref="BD136" si="1835">IF($L136&gt;0,AN136,0)</f>
        <v>0</v>
      </c>
      <c r="BE136" s="281">
        <f t="shared" ref="BE136" si="1836">IF($L136&gt;0,$L136*BD136,0)</f>
        <v>0</v>
      </c>
      <c r="BF136" s="281">
        <f t="shared" ref="BF136" si="1837">IF($L136&gt;0,AP136,0)</f>
        <v>0</v>
      </c>
      <c r="BG136" s="281">
        <f t="shared" ref="BG136" si="1838">IF($L136&gt;0,$L136*BF136,0)</f>
        <v>0</v>
      </c>
      <c r="BH136" s="281">
        <f t="shared" ref="BH136" si="1839">IF($L136&gt;0,AR136,0)</f>
        <v>0</v>
      </c>
      <c r="BI136" s="281">
        <f t="shared" ref="BI136" si="1840">IF($L136&gt;0,$L136*BH136,0)</f>
        <v>0</v>
      </c>
      <c r="BJ136" s="281">
        <f t="shared" ref="BJ136" si="1841">IF($L136&gt;0,AT136,0)</f>
        <v>0</v>
      </c>
      <c r="BK136" s="287">
        <f t="shared" ref="BK136" si="1842">IF($L136&gt;0,$L136*BJ136,0)</f>
        <v>0</v>
      </c>
      <c r="BL136" s="306">
        <f>IF(F136=vstupy!F$6,"1",0)</f>
        <v>0</v>
      </c>
      <c r="BM136" s="282">
        <f t="shared" ref="BM136" si="1843">IF($BL136="1",AF136,0)</f>
        <v>0</v>
      </c>
      <c r="BN136" s="281">
        <f t="shared" ref="BN136" si="1844">IF($BL136="1",AG136,0)</f>
        <v>0</v>
      </c>
      <c r="BO136" s="281">
        <f t="shared" ref="BO136" si="1845">IF($BL136="1",AH136,0)</f>
        <v>0</v>
      </c>
      <c r="BP136" s="281">
        <f t="shared" ref="BP136" si="1846">IF($BL136="1",AI136,0)</f>
        <v>0</v>
      </c>
      <c r="BQ136" s="281">
        <f t="shared" ref="BQ136" si="1847">IF($BL136="1",AJ136,0)</f>
        <v>0</v>
      </c>
      <c r="BR136" s="281">
        <f t="shared" ref="BR136" si="1848">IF($BL136="1",AK136,0)</f>
        <v>0</v>
      </c>
      <c r="BS136" s="281">
        <f t="shared" ref="BS136" si="1849">IF($BL136="1",AL136,0)</f>
        <v>0</v>
      </c>
      <c r="BT136" s="287">
        <f t="shared" ref="BT136" si="1850">IF($BL136="1",AM136,0)</f>
        <v>0</v>
      </c>
      <c r="BU136" s="282">
        <f t="shared" ref="BU136" si="1851">IF($BL136="1",AN136,0)</f>
        <v>0</v>
      </c>
      <c r="BV136" s="271">
        <f t="shared" ref="BV136" si="1852">IF($BL136="1",AO136,0)</f>
        <v>0</v>
      </c>
      <c r="BW136" s="271">
        <f t="shared" ref="BW136" si="1853">IF($BL136="1",AP136,0)</f>
        <v>0</v>
      </c>
      <c r="BX136" s="271">
        <f t="shared" ref="BX136" si="1854">IF($BL136="1",AQ136,0)</f>
        <v>0</v>
      </c>
      <c r="BY136" s="271">
        <f t="shared" ref="BY136" si="1855">IF($BL136="1",AR136,0)</f>
        <v>0</v>
      </c>
      <c r="BZ136" s="271">
        <f t="shared" ref="BZ136" si="1856">IF($BL136="1",AS136,0)</f>
        <v>0</v>
      </c>
      <c r="CA136" s="271">
        <f t="shared" ref="CA136" si="1857">IF($BL136="1",AT136,0)</f>
        <v>0</v>
      </c>
      <c r="CB136" s="272">
        <f t="shared" ref="CB136" si="1858">IF($BL136="1",AU136,0)</f>
        <v>0</v>
      </c>
      <c r="CC136" s="282">
        <f>IFERROR(IF($X136="N/A",Z136+AB136+AD136,X136+Z136+AB136+AD136),0)</f>
        <v>0</v>
      </c>
      <c r="CD136" s="287">
        <f>Y136+AA136+AC136+AE136</f>
        <v>0</v>
      </c>
    </row>
    <row r="137" spans="2:82" ht="12.6" customHeight="1" x14ac:dyDescent="0.2">
      <c r="B137" s="346"/>
      <c r="C137" s="329"/>
      <c r="D137" s="329"/>
      <c r="E137" s="329"/>
      <c r="F137" s="314"/>
      <c r="G137" s="327"/>
      <c r="H137" s="314"/>
      <c r="I137" s="314"/>
      <c r="J137" s="316"/>
      <c r="K137" s="314"/>
      <c r="L137" s="316"/>
      <c r="M137" s="314"/>
      <c r="N137" s="314"/>
      <c r="O137" s="314"/>
      <c r="P137" s="317"/>
      <c r="Q137" s="315"/>
      <c r="R137" s="313"/>
      <c r="S137" s="314"/>
      <c r="T137" s="153" t="s">
        <v>51</v>
      </c>
      <c r="U137" s="218">
        <f>IFERROR(VLOOKUP(T137,vstupy!$B$2:$C$12,2,FALSE),0)</f>
        <v>0</v>
      </c>
      <c r="V137" s="315"/>
      <c r="W137" s="335"/>
      <c r="X137" s="332"/>
      <c r="Y137" s="310"/>
      <c r="Z137" s="310"/>
      <c r="AA137" s="310"/>
      <c r="AB137" s="310"/>
      <c r="AC137" s="310"/>
      <c r="AD137" s="310"/>
      <c r="AE137" s="345"/>
      <c r="AF137" s="282"/>
      <c r="AG137" s="281"/>
      <c r="AH137" s="281"/>
      <c r="AI137" s="281"/>
      <c r="AJ137" s="281"/>
      <c r="AK137" s="281"/>
      <c r="AL137" s="281"/>
      <c r="AM137" s="287"/>
      <c r="AN137" s="271"/>
      <c r="AO137" s="271"/>
      <c r="AP137" s="271"/>
      <c r="AQ137" s="271"/>
      <c r="AR137" s="271"/>
      <c r="AS137" s="271"/>
      <c r="AT137" s="271"/>
      <c r="AU137" s="297"/>
      <c r="AV137" s="282"/>
      <c r="AW137" s="281"/>
      <c r="AX137" s="281"/>
      <c r="AY137" s="281"/>
      <c r="AZ137" s="281"/>
      <c r="BA137" s="281"/>
      <c r="BB137" s="281"/>
      <c r="BC137" s="287"/>
      <c r="BD137" s="282"/>
      <c r="BE137" s="281"/>
      <c r="BF137" s="281"/>
      <c r="BG137" s="281"/>
      <c r="BH137" s="281"/>
      <c r="BI137" s="281"/>
      <c r="BJ137" s="281"/>
      <c r="BK137" s="287"/>
      <c r="BL137" s="306"/>
      <c r="BM137" s="282"/>
      <c r="BN137" s="281"/>
      <c r="BO137" s="281"/>
      <c r="BP137" s="281"/>
      <c r="BQ137" s="281"/>
      <c r="BR137" s="281"/>
      <c r="BS137" s="281"/>
      <c r="BT137" s="287"/>
      <c r="BU137" s="282"/>
      <c r="BV137" s="271"/>
      <c r="BW137" s="271"/>
      <c r="BX137" s="271"/>
      <c r="BY137" s="271"/>
      <c r="BZ137" s="271"/>
      <c r="CA137" s="271"/>
      <c r="CB137" s="272"/>
      <c r="CC137" s="282"/>
      <c r="CD137" s="287"/>
    </row>
    <row r="138" spans="2:82" ht="12.6" customHeight="1" x14ac:dyDescent="0.2">
      <c r="B138" s="346"/>
      <c r="C138" s="329"/>
      <c r="D138" s="329"/>
      <c r="E138" s="329"/>
      <c r="F138" s="314"/>
      <c r="G138" s="327"/>
      <c r="H138" s="314"/>
      <c r="I138" s="314"/>
      <c r="J138" s="316"/>
      <c r="K138" s="314"/>
      <c r="L138" s="316"/>
      <c r="M138" s="314"/>
      <c r="N138" s="314"/>
      <c r="O138" s="314"/>
      <c r="P138" s="317"/>
      <c r="Q138" s="315"/>
      <c r="R138" s="313"/>
      <c r="S138" s="314"/>
      <c r="T138" s="153" t="s">
        <v>51</v>
      </c>
      <c r="U138" s="218">
        <f>IFERROR(VLOOKUP(T138,vstupy!$B$2:$C$12,2,FALSE),0)</f>
        <v>0</v>
      </c>
      <c r="V138" s="315"/>
      <c r="W138" s="335"/>
      <c r="X138" s="333"/>
      <c r="Y138" s="310"/>
      <c r="Z138" s="310"/>
      <c r="AA138" s="310"/>
      <c r="AB138" s="310"/>
      <c r="AC138" s="310"/>
      <c r="AD138" s="310"/>
      <c r="AE138" s="345"/>
      <c r="AF138" s="282"/>
      <c r="AG138" s="281"/>
      <c r="AH138" s="281"/>
      <c r="AI138" s="281"/>
      <c r="AJ138" s="281"/>
      <c r="AK138" s="281"/>
      <c r="AL138" s="281"/>
      <c r="AM138" s="287"/>
      <c r="AN138" s="271"/>
      <c r="AO138" s="271"/>
      <c r="AP138" s="271"/>
      <c r="AQ138" s="271"/>
      <c r="AR138" s="271"/>
      <c r="AS138" s="271"/>
      <c r="AT138" s="271"/>
      <c r="AU138" s="297"/>
      <c r="AV138" s="282"/>
      <c r="AW138" s="281"/>
      <c r="AX138" s="281"/>
      <c r="AY138" s="281"/>
      <c r="AZ138" s="281"/>
      <c r="BA138" s="281"/>
      <c r="BB138" s="281"/>
      <c r="BC138" s="287"/>
      <c r="BD138" s="282"/>
      <c r="BE138" s="281"/>
      <c r="BF138" s="281"/>
      <c r="BG138" s="281"/>
      <c r="BH138" s="281"/>
      <c r="BI138" s="281"/>
      <c r="BJ138" s="281"/>
      <c r="BK138" s="287"/>
      <c r="BL138" s="306"/>
      <c r="BM138" s="282"/>
      <c r="BN138" s="281"/>
      <c r="BO138" s="281"/>
      <c r="BP138" s="281"/>
      <c r="BQ138" s="281"/>
      <c r="BR138" s="281"/>
      <c r="BS138" s="281"/>
      <c r="BT138" s="287"/>
      <c r="BU138" s="282"/>
      <c r="BV138" s="271"/>
      <c r="BW138" s="271"/>
      <c r="BX138" s="271"/>
      <c r="BY138" s="271"/>
      <c r="BZ138" s="271"/>
      <c r="CA138" s="271"/>
      <c r="CB138" s="272"/>
      <c r="CC138" s="282"/>
      <c r="CD138" s="287"/>
    </row>
    <row r="139" spans="2:82" ht="12.6" customHeight="1" x14ac:dyDescent="0.2">
      <c r="B139" s="346">
        <v>44</v>
      </c>
      <c r="C139" s="329"/>
      <c r="D139" s="329"/>
      <c r="E139" s="329"/>
      <c r="F139" s="314" t="s">
        <v>177</v>
      </c>
      <c r="G139" s="327"/>
      <c r="H139" s="314"/>
      <c r="I139" s="314"/>
      <c r="J139" s="316">
        <f t="shared" ref="J139" si="1859">IF(I139="N",0,I139)</f>
        <v>0</v>
      </c>
      <c r="K139" s="314"/>
      <c r="L139" s="316">
        <f t="shared" si="1121"/>
        <v>0</v>
      </c>
      <c r="M139" s="314" t="s">
        <v>177</v>
      </c>
      <c r="N139" s="314"/>
      <c r="O139" s="314"/>
      <c r="P139" s="317"/>
      <c r="Q139" s="315" t="s">
        <v>50</v>
      </c>
      <c r="R139" s="313">
        <f>VLOOKUP(Q139,vstupy!$B$17:$C$27,2,FALSE)</f>
        <v>0</v>
      </c>
      <c r="S139" s="314"/>
      <c r="T139" s="153" t="s">
        <v>51</v>
      </c>
      <c r="U139" s="218">
        <f>IFERROR(VLOOKUP(T139,vstupy!$B$2:$C$12,2,FALSE),0)</f>
        <v>0</v>
      </c>
      <c r="V139" s="315" t="s">
        <v>50</v>
      </c>
      <c r="W139" s="334">
        <f>VLOOKUP(V139,vstupy!$B$17:$C$27,2,FALSE)</f>
        <v>0</v>
      </c>
      <c r="X139" s="332" t="str">
        <f t="shared" ref="X139" si="1860">IFERROR(IF(J139=0,"N",N139/I139),0)</f>
        <v>N</v>
      </c>
      <c r="Y139" s="309">
        <f t="shared" ref="Y139" si="1861">N139</f>
        <v>0</v>
      </c>
      <c r="Z139" s="309" t="str">
        <f t="shared" ref="Z139" si="1862">IFERROR(IF(J139=0,"N",O139/I139),0)</f>
        <v>N</v>
      </c>
      <c r="AA139" s="309">
        <f t="shared" ref="AA139" si="1863">O139</f>
        <v>0</v>
      </c>
      <c r="AB139" s="309">
        <f t="shared" ref="AB139" si="1864">P139*R139</f>
        <v>0</v>
      </c>
      <c r="AC139" s="309">
        <f t="shared" si="1038"/>
        <v>0</v>
      </c>
      <c r="AD139" s="343">
        <f t="shared" ref="AD139" si="1865">IF(S139&gt;0,IF(W139&gt;0,($G$7/160)*(S139/60)*W139,0),IF(W139&gt;0,($G$7/160)*((U139+U140+U141)/60)*W139,0))</f>
        <v>0</v>
      </c>
      <c r="AE139" s="344">
        <f t="shared" si="994"/>
        <v>0</v>
      </c>
      <c r="AF139" s="282">
        <f>IF($M139="In (zvyšuje náklady)",X139,0)</f>
        <v>0</v>
      </c>
      <c r="AG139" s="281">
        <f t="shared" ref="AG139:AM139" si="1866">IF($M139="In (zvyšuje náklady)",Y139,0)</f>
        <v>0</v>
      </c>
      <c r="AH139" s="281">
        <f t="shared" si="1866"/>
        <v>0</v>
      </c>
      <c r="AI139" s="281">
        <f t="shared" si="1866"/>
        <v>0</v>
      </c>
      <c r="AJ139" s="281">
        <f t="shared" si="1866"/>
        <v>0</v>
      </c>
      <c r="AK139" s="281">
        <f t="shared" si="1866"/>
        <v>0</v>
      </c>
      <c r="AL139" s="281">
        <f t="shared" si="1866"/>
        <v>0</v>
      </c>
      <c r="AM139" s="287">
        <f t="shared" si="1866"/>
        <v>0</v>
      </c>
      <c r="AN139" s="298" t="str">
        <f t="shared" ref="AN139" si="1867">IF($M139="In (zvyšuje náklady)",0,X139)</f>
        <v>N</v>
      </c>
      <c r="AO139" s="298">
        <f t="shared" ref="AO139" si="1868">IF($M139="In (zvyšuje náklady)",0,Y139)</f>
        <v>0</v>
      </c>
      <c r="AP139" s="298" t="str">
        <f t="shared" ref="AP139" si="1869">IF($M139="In (zvyšuje náklady)",0,Z139)</f>
        <v>N</v>
      </c>
      <c r="AQ139" s="298">
        <f t="shared" ref="AQ139" si="1870">IF($M139="In (zvyšuje náklady)",0,AA139)</f>
        <v>0</v>
      </c>
      <c r="AR139" s="298">
        <f t="shared" ref="AR139" si="1871">IF($M139="In (zvyšuje náklady)",0,AB139)</f>
        <v>0</v>
      </c>
      <c r="AS139" s="298">
        <f t="shared" ref="AS139" si="1872">IF($M139="In (zvyšuje náklady)",0,AC139)</f>
        <v>0</v>
      </c>
      <c r="AT139" s="298">
        <f t="shared" ref="AT139" si="1873">IF($M139="In (zvyšuje náklady)",0,AD139)</f>
        <v>0</v>
      </c>
      <c r="AU139" s="296">
        <f t="shared" ref="AU139" si="1874">IF($M139="In (zvyšuje náklady)",0,AE139)</f>
        <v>0</v>
      </c>
      <c r="AV139" s="282">
        <f t="shared" ref="AV139:BB139" si="1875">IF($L139&gt;0,AF139,0)</f>
        <v>0</v>
      </c>
      <c r="AW139" s="281">
        <f t="shared" ref="AW139:AY139" si="1876">IF($L139&gt;0,$L139*AV139,0)</f>
        <v>0</v>
      </c>
      <c r="AX139" s="281">
        <f t="shared" si="1875"/>
        <v>0</v>
      </c>
      <c r="AY139" s="281">
        <f t="shared" si="1876"/>
        <v>0</v>
      </c>
      <c r="AZ139" s="281">
        <f t="shared" si="1875"/>
        <v>0</v>
      </c>
      <c r="BA139" s="281">
        <f t="shared" ref="BA139" si="1877">IF($L139&gt;0,$L139*AZ139,0)</f>
        <v>0</v>
      </c>
      <c r="BB139" s="281">
        <f t="shared" si="1875"/>
        <v>0</v>
      </c>
      <c r="BC139" s="287">
        <f t="shared" ref="BC139" si="1878">IF($L139&gt;0,$L139*BB139,0)</f>
        <v>0</v>
      </c>
      <c r="BD139" s="282">
        <f t="shared" ref="BD139" si="1879">IF($L139&gt;0,AN139,0)</f>
        <v>0</v>
      </c>
      <c r="BE139" s="281">
        <f t="shared" ref="BE139" si="1880">IF($L139&gt;0,$L139*BD139,0)</f>
        <v>0</v>
      </c>
      <c r="BF139" s="281">
        <f t="shared" ref="BF139" si="1881">IF($L139&gt;0,AP139,0)</f>
        <v>0</v>
      </c>
      <c r="BG139" s="281">
        <f t="shared" ref="BG139" si="1882">IF($L139&gt;0,$L139*BF139,0)</f>
        <v>0</v>
      </c>
      <c r="BH139" s="281">
        <f t="shared" ref="BH139" si="1883">IF($L139&gt;0,AR139,0)</f>
        <v>0</v>
      </c>
      <c r="BI139" s="281">
        <f t="shared" ref="BI139" si="1884">IF($L139&gt;0,$L139*BH139,0)</f>
        <v>0</v>
      </c>
      <c r="BJ139" s="281">
        <f t="shared" ref="BJ139" si="1885">IF($L139&gt;0,AT139,0)</f>
        <v>0</v>
      </c>
      <c r="BK139" s="287">
        <f t="shared" ref="BK139" si="1886">IF($L139&gt;0,$L139*BJ139,0)</f>
        <v>0</v>
      </c>
      <c r="BL139" s="306">
        <f>IF(F139=vstupy!F$6,"1",0)</f>
        <v>0</v>
      </c>
      <c r="BM139" s="282">
        <f t="shared" ref="BM139" si="1887">IF($BL139="1",AF139,0)</f>
        <v>0</v>
      </c>
      <c r="BN139" s="281">
        <f t="shared" ref="BN139" si="1888">IF($BL139="1",AG139,0)</f>
        <v>0</v>
      </c>
      <c r="BO139" s="281">
        <f t="shared" ref="BO139" si="1889">IF($BL139="1",AH139,0)</f>
        <v>0</v>
      </c>
      <c r="BP139" s="281">
        <f t="shared" ref="BP139" si="1890">IF($BL139="1",AI139,0)</f>
        <v>0</v>
      </c>
      <c r="BQ139" s="281">
        <f t="shared" ref="BQ139" si="1891">IF($BL139="1",AJ139,0)</f>
        <v>0</v>
      </c>
      <c r="BR139" s="281">
        <f t="shared" ref="BR139" si="1892">IF($BL139="1",AK139,0)</f>
        <v>0</v>
      </c>
      <c r="BS139" s="281">
        <f t="shared" ref="BS139" si="1893">IF($BL139="1",AL139,0)</f>
        <v>0</v>
      </c>
      <c r="BT139" s="287">
        <f t="shared" ref="BT139" si="1894">IF($BL139="1",AM139,0)</f>
        <v>0</v>
      </c>
      <c r="BU139" s="282">
        <f t="shared" ref="BU139" si="1895">IF($BL139="1",AN139,0)</f>
        <v>0</v>
      </c>
      <c r="BV139" s="271">
        <f t="shared" ref="BV139" si="1896">IF($BL139="1",AO139,0)</f>
        <v>0</v>
      </c>
      <c r="BW139" s="271">
        <f t="shared" ref="BW139" si="1897">IF($BL139="1",AP139,0)</f>
        <v>0</v>
      </c>
      <c r="BX139" s="271">
        <f t="shared" ref="BX139" si="1898">IF($BL139="1",AQ139,0)</f>
        <v>0</v>
      </c>
      <c r="BY139" s="271">
        <f t="shared" ref="BY139" si="1899">IF($BL139="1",AR139,0)</f>
        <v>0</v>
      </c>
      <c r="BZ139" s="271">
        <f t="shared" ref="BZ139" si="1900">IF($BL139="1",AS139,0)</f>
        <v>0</v>
      </c>
      <c r="CA139" s="271">
        <f t="shared" ref="CA139" si="1901">IF($BL139="1",AT139,0)</f>
        <v>0</v>
      </c>
      <c r="CB139" s="272">
        <f t="shared" ref="CB139" si="1902">IF($BL139="1",AU139,0)</f>
        <v>0</v>
      </c>
      <c r="CC139" s="282">
        <f>IFERROR(IF($X139="N/A",Z139+AB139+AD139,X139+Z139+AB139+AD139),0)</f>
        <v>0</v>
      </c>
      <c r="CD139" s="287">
        <f>Y139+AA139+AC139+AE139</f>
        <v>0</v>
      </c>
    </row>
    <row r="140" spans="2:82" ht="12.6" customHeight="1" x14ac:dyDescent="0.2">
      <c r="B140" s="346"/>
      <c r="C140" s="329"/>
      <c r="D140" s="329"/>
      <c r="E140" s="329"/>
      <c r="F140" s="314"/>
      <c r="G140" s="327"/>
      <c r="H140" s="314"/>
      <c r="I140" s="314"/>
      <c r="J140" s="316"/>
      <c r="K140" s="314"/>
      <c r="L140" s="316"/>
      <c r="M140" s="314"/>
      <c r="N140" s="314"/>
      <c r="O140" s="314"/>
      <c r="P140" s="317"/>
      <c r="Q140" s="315"/>
      <c r="R140" s="313"/>
      <c r="S140" s="314"/>
      <c r="T140" s="153" t="s">
        <v>51</v>
      </c>
      <c r="U140" s="218">
        <f>IFERROR(VLOOKUP(T140,vstupy!$B$2:$C$12,2,FALSE),0)</f>
        <v>0</v>
      </c>
      <c r="V140" s="315"/>
      <c r="W140" s="335"/>
      <c r="X140" s="332"/>
      <c r="Y140" s="310"/>
      <c r="Z140" s="310"/>
      <c r="AA140" s="310"/>
      <c r="AB140" s="310"/>
      <c r="AC140" s="310"/>
      <c r="AD140" s="310"/>
      <c r="AE140" s="345"/>
      <c r="AF140" s="282"/>
      <c r="AG140" s="281"/>
      <c r="AH140" s="281"/>
      <c r="AI140" s="281"/>
      <c r="AJ140" s="281"/>
      <c r="AK140" s="281"/>
      <c r="AL140" s="281"/>
      <c r="AM140" s="287"/>
      <c r="AN140" s="271"/>
      <c r="AO140" s="271"/>
      <c r="AP140" s="271"/>
      <c r="AQ140" s="271"/>
      <c r="AR140" s="271"/>
      <c r="AS140" s="271"/>
      <c r="AT140" s="271"/>
      <c r="AU140" s="297"/>
      <c r="AV140" s="282"/>
      <c r="AW140" s="281"/>
      <c r="AX140" s="281"/>
      <c r="AY140" s="281"/>
      <c r="AZ140" s="281"/>
      <c r="BA140" s="281"/>
      <c r="BB140" s="281"/>
      <c r="BC140" s="287"/>
      <c r="BD140" s="282"/>
      <c r="BE140" s="281"/>
      <c r="BF140" s="281"/>
      <c r="BG140" s="281"/>
      <c r="BH140" s="281"/>
      <c r="BI140" s="281"/>
      <c r="BJ140" s="281"/>
      <c r="BK140" s="287"/>
      <c r="BL140" s="306"/>
      <c r="BM140" s="282"/>
      <c r="BN140" s="281"/>
      <c r="BO140" s="281"/>
      <c r="BP140" s="281"/>
      <c r="BQ140" s="281"/>
      <c r="BR140" s="281"/>
      <c r="BS140" s="281"/>
      <c r="BT140" s="287"/>
      <c r="BU140" s="282"/>
      <c r="BV140" s="271"/>
      <c r="BW140" s="271"/>
      <c r="BX140" s="271"/>
      <c r="BY140" s="271"/>
      <c r="BZ140" s="271"/>
      <c r="CA140" s="271"/>
      <c r="CB140" s="272"/>
      <c r="CC140" s="282"/>
      <c r="CD140" s="287"/>
    </row>
    <row r="141" spans="2:82" ht="12.6" customHeight="1" x14ac:dyDescent="0.2">
      <c r="B141" s="346"/>
      <c r="C141" s="329"/>
      <c r="D141" s="329"/>
      <c r="E141" s="329"/>
      <c r="F141" s="314"/>
      <c r="G141" s="327"/>
      <c r="H141" s="314"/>
      <c r="I141" s="314"/>
      <c r="J141" s="316"/>
      <c r="K141" s="314"/>
      <c r="L141" s="316"/>
      <c r="M141" s="314"/>
      <c r="N141" s="314"/>
      <c r="O141" s="314"/>
      <c r="P141" s="317"/>
      <c r="Q141" s="315"/>
      <c r="R141" s="313"/>
      <c r="S141" s="314"/>
      <c r="T141" s="153" t="s">
        <v>51</v>
      </c>
      <c r="U141" s="218">
        <f>IFERROR(VLOOKUP(T141,vstupy!$B$2:$C$12,2,FALSE),0)</f>
        <v>0</v>
      </c>
      <c r="V141" s="315"/>
      <c r="W141" s="335"/>
      <c r="X141" s="333"/>
      <c r="Y141" s="310"/>
      <c r="Z141" s="310"/>
      <c r="AA141" s="310"/>
      <c r="AB141" s="310"/>
      <c r="AC141" s="310"/>
      <c r="AD141" s="310"/>
      <c r="AE141" s="345"/>
      <c r="AF141" s="282"/>
      <c r="AG141" s="281"/>
      <c r="AH141" s="281"/>
      <c r="AI141" s="281"/>
      <c r="AJ141" s="281"/>
      <c r="AK141" s="281"/>
      <c r="AL141" s="281"/>
      <c r="AM141" s="287"/>
      <c r="AN141" s="271"/>
      <c r="AO141" s="271"/>
      <c r="AP141" s="271"/>
      <c r="AQ141" s="271"/>
      <c r="AR141" s="271"/>
      <c r="AS141" s="271"/>
      <c r="AT141" s="271"/>
      <c r="AU141" s="297"/>
      <c r="AV141" s="282"/>
      <c r="AW141" s="281"/>
      <c r="AX141" s="281"/>
      <c r="AY141" s="281"/>
      <c r="AZ141" s="281"/>
      <c r="BA141" s="281"/>
      <c r="BB141" s="281"/>
      <c r="BC141" s="287"/>
      <c r="BD141" s="282"/>
      <c r="BE141" s="281"/>
      <c r="BF141" s="281"/>
      <c r="BG141" s="281"/>
      <c r="BH141" s="281"/>
      <c r="BI141" s="281"/>
      <c r="BJ141" s="281"/>
      <c r="BK141" s="287"/>
      <c r="BL141" s="306"/>
      <c r="BM141" s="282"/>
      <c r="BN141" s="281"/>
      <c r="BO141" s="281"/>
      <c r="BP141" s="281"/>
      <c r="BQ141" s="281"/>
      <c r="BR141" s="281"/>
      <c r="BS141" s="281"/>
      <c r="BT141" s="287"/>
      <c r="BU141" s="282"/>
      <c r="BV141" s="271"/>
      <c r="BW141" s="271"/>
      <c r="BX141" s="271"/>
      <c r="BY141" s="271"/>
      <c r="BZ141" s="271"/>
      <c r="CA141" s="271"/>
      <c r="CB141" s="272"/>
      <c r="CC141" s="282"/>
      <c r="CD141" s="287"/>
    </row>
    <row r="142" spans="2:82" ht="12.6" customHeight="1" x14ac:dyDescent="0.2">
      <c r="B142" s="346">
        <v>45</v>
      </c>
      <c r="C142" s="329"/>
      <c r="D142" s="329"/>
      <c r="E142" s="329"/>
      <c r="F142" s="314" t="s">
        <v>177</v>
      </c>
      <c r="G142" s="327"/>
      <c r="H142" s="314"/>
      <c r="I142" s="314"/>
      <c r="J142" s="316">
        <f t="shared" ref="J142" si="1903">IF(I142="N",0,I142)</f>
        <v>0</v>
      </c>
      <c r="K142" s="314"/>
      <c r="L142" s="316">
        <f t="shared" si="1121"/>
        <v>0</v>
      </c>
      <c r="M142" s="314" t="s">
        <v>177</v>
      </c>
      <c r="N142" s="314"/>
      <c r="O142" s="314"/>
      <c r="P142" s="317"/>
      <c r="Q142" s="315" t="s">
        <v>50</v>
      </c>
      <c r="R142" s="313">
        <f>VLOOKUP(Q142,vstupy!$B$17:$C$27,2,FALSE)</f>
        <v>0</v>
      </c>
      <c r="S142" s="314"/>
      <c r="T142" s="153" t="s">
        <v>51</v>
      </c>
      <c r="U142" s="218">
        <f>IFERROR(VLOOKUP(T142,vstupy!$B$2:$C$12,2,FALSE),0)</f>
        <v>0</v>
      </c>
      <c r="V142" s="315" t="s">
        <v>50</v>
      </c>
      <c r="W142" s="334">
        <f>VLOOKUP(V142,vstupy!$B$17:$C$27,2,FALSE)</f>
        <v>0</v>
      </c>
      <c r="X142" s="332" t="str">
        <f t="shared" ref="X142" si="1904">IFERROR(IF(J142=0,"N",N142/I142),0)</f>
        <v>N</v>
      </c>
      <c r="Y142" s="309">
        <f t="shared" ref="Y142" si="1905">N142</f>
        <v>0</v>
      </c>
      <c r="Z142" s="309" t="str">
        <f t="shared" ref="Z142" si="1906">IFERROR(IF(J142=0,"N",O142/I142),0)</f>
        <v>N</v>
      </c>
      <c r="AA142" s="309">
        <f t="shared" ref="AA142" si="1907">O142</f>
        <v>0</v>
      </c>
      <c r="AB142" s="309">
        <f t="shared" ref="AB142" si="1908">P142*R142</f>
        <v>0</v>
      </c>
      <c r="AC142" s="309">
        <f t="shared" si="1038"/>
        <v>0</v>
      </c>
      <c r="AD142" s="343">
        <f t="shared" ref="AD142" si="1909">IF(S142&gt;0,IF(W142&gt;0,($G$7/160)*(S142/60)*W142,0),IF(W142&gt;0,($G$7/160)*((U142+U143+U144)/60)*W142,0))</f>
        <v>0</v>
      </c>
      <c r="AE142" s="344">
        <f t="shared" si="994"/>
        <v>0</v>
      </c>
      <c r="AF142" s="282">
        <f>IF($M142="In (zvyšuje náklady)",X142,0)</f>
        <v>0</v>
      </c>
      <c r="AG142" s="281">
        <f t="shared" ref="AG142:AM142" si="1910">IF($M142="In (zvyšuje náklady)",Y142,0)</f>
        <v>0</v>
      </c>
      <c r="AH142" s="281">
        <f t="shared" si="1910"/>
        <v>0</v>
      </c>
      <c r="AI142" s="281">
        <f t="shared" si="1910"/>
        <v>0</v>
      </c>
      <c r="AJ142" s="281">
        <f t="shared" si="1910"/>
        <v>0</v>
      </c>
      <c r="AK142" s="281">
        <f t="shared" si="1910"/>
        <v>0</v>
      </c>
      <c r="AL142" s="281">
        <f t="shared" si="1910"/>
        <v>0</v>
      </c>
      <c r="AM142" s="287">
        <f t="shared" si="1910"/>
        <v>0</v>
      </c>
      <c r="AN142" s="298" t="str">
        <f t="shared" ref="AN142" si="1911">IF($M142="In (zvyšuje náklady)",0,X142)</f>
        <v>N</v>
      </c>
      <c r="AO142" s="298">
        <f t="shared" ref="AO142" si="1912">IF($M142="In (zvyšuje náklady)",0,Y142)</f>
        <v>0</v>
      </c>
      <c r="AP142" s="298" t="str">
        <f t="shared" ref="AP142" si="1913">IF($M142="In (zvyšuje náklady)",0,Z142)</f>
        <v>N</v>
      </c>
      <c r="AQ142" s="298">
        <f t="shared" ref="AQ142" si="1914">IF($M142="In (zvyšuje náklady)",0,AA142)</f>
        <v>0</v>
      </c>
      <c r="AR142" s="298">
        <f t="shared" ref="AR142" si="1915">IF($M142="In (zvyšuje náklady)",0,AB142)</f>
        <v>0</v>
      </c>
      <c r="AS142" s="298">
        <f t="shared" ref="AS142" si="1916">IF($M142="In (zvyšuje náklady)",0,AC142)</f>
        <v>0</v>
      </c>
      <c r="AT142" s="298">
        <f t="shared" ref="AT142" si="1917">IF($M142="In (zvyšuje náklady)",0,AD142)</f>
        <v>0</v>
      </c>
      <c r="AU142" s="296">
        <f t="shared" ref="AU142" si="1918">IF($M142="In (zvyšuje náklady)",0,AE142)</f>
        <v>0</v>
      </c>
      <c r="AV142" s="282">
        <f t="shared" ref="AV142:BB142" si="1919">IF($L142&gt;0,AF142,0)</f>
        <v>0</v>
      </c>
      <c r="AW142" s="281">
        <f t="shared" ref="AW142:AY142" si="1920">IF($L142&gt;0,$L142*AV142,0)</f>
        <v>0</v>
      </c>
      <c r="AX142" s="281">
        <f t="shared" si="1919"/>
        <v>0</v>
      </c>
      <c r="AY142" s="281">
        <f t="shared" si="1920"/>
        <v>0</v>
      </c>
      <c r="AZ142" s="281">
        <f t="shared" si="1919"/>
        <v>0</v>
      </c>
      <c r="BA142" s="281">
        <f t="shared" ref="BA142" si="1921">IF($L142&gt;0,$L142*AZ142,0)</f>
        <v>0</v>
      </c>
      <c r="BB142" s="281">
        <f t="shared" si="1919"/>
        <v>0</v>
      </c>
      <c r="BC142" s="287">
        <f t="shared" ref="BC142" si="1922">IF($L142&gt;0,$L142*BB142,0)</f>
        <v>0</v>
      </c>
      <c r="BD142" s="282">
        <f t="shared" ref="BD142" si="1923">IF($L142&gt;0,AN142,0)</f>
        <v>0</v>
      </c>
      <c r="BE142" s="281">
        <f t="shared" ref="BE142" si="1924">IF($L142&gt;0,$L142*BD142,0)</f>
        <v>0</v>
      </c>
      <c r="BF142" s="281">
        <f t="shared" ref="BF142" si="1925">IF($L142&gt;0,AP142,0)</f>
        <v>0</v>
      </c>
      <c r="BG142" s="281">
        <f t="shared" ref="BG142" si="1926">IF($L142&gt;0,$L142*BF142,0)</f>
        <v>0</v>
      </c>
      <c r="BH142" s="281">
        <f t="shared" ref="BH142" si="1927">IF($L142&gt;0,AR142,0)</f>
        <v>0</v>
      </c>
      <c r="BI142" s="281">
        <f t="shared" ref="BI142" si="1928">IF($L142&gt;0,$L142*BH142,0)</f>
        <v>0</v>
      </c>
      <c r="BJ142" s="281">
        <f t="shared" ref="BJ142" si="1929">IF($L142&gt;0,AT142,0)</f>
        <v>0</v>
      </c>
      <c r="BK142" s="287">
        <f t="shared" ref="BK142" si="1930">IF($L142&gt;0,$L142*BJ142,0)</f>
        <v>0</v>
      </c>
      <c r="BL142" s="306">
        <f>IF(F142=vstupy!F$6,"1",0)</f>
        <v>0</v>
      </c>
      <c r="BM142" s="282">
        <f t="shared" ref="BM142" si="1931">IF($BL142="1",AF142,0)</f>
        <v>0</v>
      </c>
      <c r="BN142" s="281">
        <f t="shared" ref="BN142" si="1932">IF($BL142="1",AG142,0)</f>
        <v>0</v>
      </c>
      <c r="BO142" s="281">
        <f t="shared" ref="BO142" si="1933">IF($BL142="1",AH142,0)</f>
        <v>0</v>
      </c>
      <c r="BP142" s="281">
        <f t="shared" ref="BP142" si="1934">IF($BL142="1",AI142,0)</f>
        <v>0</v>
      </c>
      <c r="BQ142" s="281">
        <f t="shared" ref="BQ142" si="1935">IF($BL142="1",AJ142,0)</f>
        <v>0</v>
      </c>
      <c r="BR142" s="281">
        <f t="shared" ref="BR142" si="1936">IF($BL142="1",AK142,0)</f>
        <v>0</v>
      </c>
      <c r="BS142" s="281">
        <f t="shared" ref="BS142" si="1937">IF($BL142="1",AL142,0)</f>
        <v>0</v>
      </c>
      <c r="BT142" s="287">
        <f t="shared" ref="BT142" si="1938">IF($BL142="1",AM142,0)</f>
        <v>0</v>
      </c>
      <c r="BU142" s="282">
        <f t="shared" ref="BU142" si="1939">IF($BL142="1",AN142,0)</f>
        <v>0</v>
      </c>
      <c r="BV142" s="271">
        <f t="shared" ref="BV142" si="1940">IF($BL142="1",AO142,0)</f>
        <v>0</v>
      </c>
      <c r="BW142" s="271">
        <f t="shared" ref="BW142" si="1941">IF($BL142="1",AP142,0)</f>
        <v>0</v>
      </c>
      <c r="BX142" s="271">
        <f t="shared" ref="BX142" si="1942">IF($BL142="1",AQ142,0)</f>
        <v>0</v>
      </c>
      <c r="BY142" s="271">
        <f t="shared" ref="BY142" si="1943">IF($BL142="1",AR142,0)</f>
        <v>0</v>
      </c>
      <c r="BZ142" s="271">
        <f t="shared" ref="BZ142" si="1944">IF($BL142="1",AS142,0)</f>
        <v>0</v>
      </c>
      <c r="CA142" s="271">
        <f t="shared" ref="CA142" si="1945">IF($BL142="1",AT142,0)</f>
        <v>0</v>
      </c>
      <c r="CB142" s="272">
        <f t="shared" ref="CB142" si="1946">IF($BL142="1",AU142,0)</f>
        <v>0</v>
      </c>
      <c r="CC142" s="282">
        <f>IFERROR(IF($X142="N/A",Z142+AB142+AD142,X142+Z142+AB142+AD142),0)</f>
        <v>0</v>
      </c>
      <c r="CD142" s="287">
        <f>Y142+AA142+AC142+AE142</f>
        <v>0</v>
      </c>
    </row>
    <row r="143" spans="2:82" ht="12.6" customHeight="1" x14ac:dyDescent="0.2">
      <c r="B143" s="346"/>
      <c r="C143" s="329"/>
      <c r="D143" s="329"/>
      <c r="E143" s="329"/>
      <c r="F143" s="314"/>
      <c r="G143" s="327"/>
      <c r="H143" s="314"/>
      <c r="I143" s="314"/>
      <c r="J143" s="316"/>
      <c r="K143" s="314"/>
      <c r="L143" s="316"/>
      <c r="M143" s="314"/>
      <c r="N143" s="314"/>
      <c r="O143" s="314"/>
      <c r="P143" s="317"/>
      <c r="Q143" s="315"/>
      <c r="R143" s="313"/>
      <c r="S143" s="314"/>
      <c r="T143" s="153" t="s">
        <v>51</v>
      </c>
      <c r="U143" s="218">
        <f>IFERROR(VLOOKUP(T143,vstupy!$B$2:$C$12,2,FALSE),0)</f>
        <v>0</v>
      </c>
      <c r="V143" s="315"/>
      <c r="W143" s="335"/>
      <c r="X143" s="332"/>
      <c r="Y143" s="310"/>
      <c r="Z143" s="310"/>
      <c r="AA143" s="310"/>
      <c r="AB143" s="310"/>
      <c r="AC143" s="310"/>
      <c r="AD143" s="310"/>
      <c r="AE143" s="345"/>
      <c r="AF143" s="282"/>
      <c r="AG143" s="281"/>
      <c r="AH143" s="281"/>
      <c r="AI143" s="281"/>
      <c r="AJ143" s="281"/>
      <c r="AK143" s="281"/>
      <c r="AL143" s="281"/>
      <c r="AM143" s="287"/>
      <c r="AN143" s="271"/>
      <c r="AO143" s="271"/>
      <c r="AP143" s="271"/>
      <c r="AQ143" s="271"/>
      <c r="AR143" s="271"/>
      <c r="AS143" s="271"/>
      <c r="AT143" s="271"/>
      <c r="AU143" s="297"/>
      <c r="AV143" s="282"/>
      <c r="AW143" s="281"/>
      <c r="AX143" s="281"/>
      <c r="AY143" s="281"/>
      <c r="AZ143" s="281"/>
      <c r="BA143" s="281"/>
      <c r="BB143" s="281"/>
      <c r="BC143" s="287"/>
      <c r="BD143" s="282"/>
      <c r="BE143" s="281"/>
      <c r="BF143" s="281"/>
      <c r="BG143" s="281"/>
      <c r="BH143" s="281"/>
      <c r="BI143" s="281"/>
      <c r="BJ143" s="281"/>
      <c r="BK143" s="287"/>
      <c r="BL143" s="306"/>
      <c r="BM143" s="282"/>
      <c r="BN143" s="281"/>
      <c r="BO143" s="281"/>
      <c r="BP143" s="281"/>
      <c r="BQ143" s="281"/>
      <c r="BR143" s="281"/>
      <c r="BS143" s="281"/>
      <c r="BT143" s="287"/>
      <c r="BU143" s="282"/>
      <c r="BV143" s="271"/>
      <c r="BW143" s="271"/>
      <c r="BX143" s="271"/>
      <c r="BY143" s="271"/>
      <c r="BZ143" s="271"/>
      <c r="CA143" s="271"/>
      <c r="CB143" s="272"/>
      <c r="CC143" s="282"/>
      <c r="CD143" s="287"/>
    </row>
    <row r="144" spans="2:82" ht="12.6" customHeight="1" x14ac:dyDescent="0.2">
      <c r="B144" s="346"/>
      <c r="C144" s="329"/>
      <c r="D144" s="329"/>
      <c r="E144" s="329"/>
      <c r="F144" s="314"/>
      <c r="G144" s="327"/>
      <c r="H144" s="314"/>
      <c r="I144" s="314"/>
      <c r="J144" s="316"/>
      <c r="K144" s="314"/>
      <c r="L144" s="316"/>
      <c r="M144" s="314"/>
      <c r="N144" s="314"/>
      <c r="O144" s="314"/>
      <c r="P144" s="317"/>
      <c r="Q144" s="315"/>
      <c r="R144" s="313"/>
      <c r="S144" s="314"/>
      <c r="T144" s="153" t="s">
        <v>51</v>
      </c>
      <c r="U144" s="218">
        <f>IFERROR(VLOOKUP(T144,vstupy!$B$2:$C$12,2,FALSE),0)</f>
        <v>0</v>
      </c>
      <c r="V144" s="315"/>
      <c r="W144" s="335"/>
      <c r="X144" s="333"/>
      <c r="Y144" s="310"/>
      <c r="Z144" s="310"/>
      <c r="AA144" s="310"/>
      <c r="AB144" s="310"/>
      <c r="AC144" s="310"/>
      <c r="AD144" s="310"/>
      <c r="AE144" s="345"/>
      <c r="AF144" s="282"/>
      <c r="AG144" s="281"/>
      <c r="AH144" s="281"/>
      <c r="AI144" s="281"/>
      <c r="AJ144" s="281"/>
      <c r="AK144" s="281"/>
      <c r="AL144" s="281"/>
      <c r="AM144" s="287"/>
      <c r="AN144" s="271"/>
      <c r="AO144" s="271"/>
      <c r="AP144" s="271"/>
      <c r="AQ144" s="271"/>
      <c r="AR144" s="271"/>
      <c r="AS144" s="271"/>
      <c r="AT144" s="271"/>
      <c r="AU144" s="297"/>
      <c r="AV144" s="282"/>
      <c r="AW144" s="281"/>
      <c r="AX144" s="281"/>
      <c r="AY144" s="281"/>
      <c r="AZ144" s="281"/>
      <c r="BA144" s="281"/>
      <c r="BB144" s="281"/>
      <c r="BC144" s="287"/>
      <c r="BD144" s="282"/>
      <c r="BE144" s="281"/>
      <c r="BF144" s="281"/>
      <c r="BG144" s="281"/>
      <c r="BH144" s="281"/>
      <c r="BI144" s="281"/>
      <c r="BJ144" s="281"/>
      <c r="BK144" s="287"/>
      <c r="BL144" s="306"/>
      <c r="BM144" s="282"/>
      <c r="BN144" s="281"/>
      <c r="BO144" s="281"/>
      <c r="BP144" s="281"/>
      <c r="BQ144" s="281"/>
      <c r="BR144" s="281"/>
      <c r="BS144" s="281"/>
      <c r="BT144" s="287"/>
      <c r="BU144" s="282"/>
      <c r="BV144" s="271"/>
      <c r="BW144" s="271"/>
      <c r="BX144" s="271"/>
      <c r="BY144" s="271"/>
      <c r="BZ144" s="271"/>
      <c r="CA144" s="271"/>
      <c r="CB144" s="272"/>
      <c r="CC144" s="282"/>
      <c r="CD144" s="287"/>
    </row>
    <row r="145" spans="2:82" ht="12.6" customHeight="1" x14ac:dyDescent="0.2">
      <c r="B145" s="346">
        <v>46</v>
      </c>
      <c r="C145" s="329"/>
      <c r="D145" s="329"/>
      <c r="E145" s="329"/>
      <c r="F145" s="314" t="s">
        <v>177</v>
      </c>
      <c r="G145" s="327"/>
      <c r="H145" s="314"/>
      <c r="I145" s="314"/>
      <c r="J145" s="316">
        <f t="shared" ref="J145" si="1947">IF(I145="N",0,I145)</f>
        <v>0</v>
      </c>
      <c r="K145" s="314"/>
      <c r="L145" s="316">
        <f t="shared" si="1121"/>
        <v>0</v>
      </c>
      <c r="M145" s="314" t="s">
        <v>177</v>
      </c>
      <c r="N145" s="314"/>
      <c r="O145" s="314"/>
      <c r="P145" s="317"/>
      <c r="Q145" s="315" t="s">
        <v>50</v>
      </c>
      <c r="R145" s="313">
        <f>VLOOKUP(Q145,vstupy!$B$17:$C$27,2,FALSE)</f>
        <v>0</v>
      </c>
      <c r="S145" s="314"/>
      <c r="T145" s="153" t="s">
        <v>51</v>
      </c>
      <c r="U145" s="218">
        <f>IFERROR(VLOOKUP(T145,vstupy!$B$2:$C$12,2,FALSE),0)</f>
        <v>0</v>
      </c>
      <c r="V145" s="315" t="s">
        <v>50</v>
      </c>
      <c r="W145" s="334">
        <f>VLOOKUP(V145,vstupy!$B$17:$C$27,2,FALSE)</f>
        <v>0</v>
      </c>
      <c r="X145" s="332" t="str">
        <f t="shared" ref="X145" si="1948">IFERROR(IF(J145=0,"N",N145/I145),0)</f>
        <v>N</v>
      </c>
      <c r="Y145" s="309">
        <f t="shared" ref="Y145" si="1949">N145</f>
        <v>0</v>
      </c>
      <c r="Z145" s="309" t="str">
        <f t="shared" ref="Z145" si="1950">IFERROR(IF(J145=0,"N",O145/I145),0)</f>
        <v>N</v>
      </c>
      <c r="AA145" s="309">
        <f t="shared" ref="AA145" si="1951">O145</f>
        <v>0</v>
      </c>
      <c r="AB145" s="309">
        <f t="shared" ref="AB145" si="1952">P145*R145</f>
        <v>0</v>
      </c>
      <c r="AC145" s="309">
        <f t="shared" si="1038"/>
        <v>0</v>
      </c>
      <c r="AD145" s="343">
        <f t="shared" ref="AD145" si="1953">IF(S145&gt;0,IF(W145&gt;0,($G$7/160)*(S145/60)*W145,0),IF(W145&gt;0,($G$7/160)*((U145+U146+U147)/60)*W145,0))</f>
        <v>0</v>
      </c>
      <c r="AE145" s="344">
        <f t="shared" ref="AE145:AE157" si="1954">IFERROR(AD145*J145,0)</f>
        <v>0</v>
      </c>
      <c r="AF145" s="282">
        <f>IF($M145="In (zvyšuje náklady)",X145,0)</f>
        <v>0</v>
      </c>
      <c r="AG145" s="281">
        <f t="shared" ref="AG145:AM145" si="1955">IF($M145="In (zvyšuje náklady)",Y145,0)</f>
        <v>0</v>
      </c>
      <c r="AH145" s="281">
        <f t="shared" si="1955"/>
        <v>0</v>
      </c>
      <c r="AI145" s="281">
        <f t="shared" si="1955"/>
        <v>0</v>
      </c>
      <c r="AJ145" s="281">
        <f t="shared" si="1955"/>
        <v>0</v>
      </c>
      <c r="AK145" s="281">
        <f t="shared" si="1955"/>
        <v>0</v>
      </c>
      <c r="AL145" s="281">
        <f t="shared" si="1955"/>
        <v>0</v>
      </c>
      <c r="AM145" s="287">
        <f t="shared" si="1955"/>
        <v>0</v>
      </c>
      <c r="AN145" s="298" t="str">
        <f t="shared" ref="AN145" si="1956">IF($M145="In (zvyšuje náklady)",0,X145)</f>
        <v>N</v>
      </c>
      <c r="AO145" s="298">
        <f t="shared" ref="AO145" si="1957">IF($M145="In (zvyšuje náklady)",0,Y145)</f>
        <v>0</v>
      </c>
      <c r="AP145" s="298" t="str">
        <f t="shared" ref="AP145" si="1958">IF($M145="In (zvyšuje náklady)",0,Z145)</f>
        <v>N</v>
      </c>
      <c r="AQ145" s="298">
        <f t="shared" ref="AQ145" si="1959">IF($M145="In (zvyšuje náklady)",0,AA145)</f>
        <v>0</v>
      </c>
      <c r="AR145" s="298">
        <f t="shared" ref="AR145" si="1960">IF($M145="In (zvyšuje náklady)",0,AB145)</f>
        <v>0</v>
      </c>
      <c r="AS145" s="298">
        <f t="shared" ref="AS145" si="1961">IF($M145="In (zvyšuje náklady)",0,AC145)</f>
        <v>0</v>
      </c>
      <c r="AT145" s="298">
        <f t="shared" ref="AT145" si="1962">IF($M145="In (zvyšuje náklady)",0,AD145)</f>
        <v>0</v>
      </c>
      <c r="AU145" s="296">
        <f t="shared" ref="AU145" si="1963">IF($M145="In (zvyšuje náklady)",0,AE145)</f>
        <v>0</v>
      </c>
      <c r="AV145" s="282">
        <f t="shared" ref="AV145:BB145" si="1964">IF($L145&gt;0,AF145,0)</f>
        <v>0</v>
      </c>
      <c r="AW145" s="281">
        <f t="shared" ref="AW145:AY145" si="1965">IF($L145&gt;0,$L145*AV145,0)</f>
        <v>0</v>
      </c>
      <c r="AX145" s="281">
        <f t="shared" si="1964"/>
        <v>0</v>
      </c>
      <c r="AY145" s="281">
        <f t="shared" si="1965"/>
        <v>0</v>
      </c>
      <c r="AZ145" s="281">
        <f t="shared" si="1964"/>
        <v>0</v>
      </c>
      <c r="BA145" s="281">
        <f t="shared" ref="BA145" si="1966">IF($L145&gt;0,$L145*AZ145,0)</f>
        <v>0</v>
      </c>
      <c r="BB145" s="281">
        <f t="shared" si="1964"/>
        <v>0</v>
      </c>
      <c r="BC145" s="287">
        <f t="shared" ref="BC145" si="1967">IF($L145&gt;0,$L145*BB145,0)</f>
        <v>0</v>
      </c>
      <c r="BD145" s="282">
        <f t="shared" ref="BD145" si="1968">IF($L145&gt;0,AN145,0)</f>
        <v>0</v>
      </c>
      <c r="BE145" s="281">
        <f t="shared" ref="BE145" si="1969">IF($L145&gt;0,$L145*BD145,0)</f>
        <v>0</v>
      </c>
      <c r="BF145" s="281">
        <f t="shared" ref="BF145" si="1970">IF($L145&gt;0,AP145,0)</f>
        <v>0</v>
      </c>
      <c r="BG145" s="281">
        <f t="shared" ref="BG145" si="1971">IF($L145&gt;0,$L145*BF145,0)</f>
        <v>0</v>
      </c>
      <c r="BH145" s="281">
        <f t="shared" ref="BH145" si="1972">IF($L145&gt;0,AR145,0)</f>
        <v>0</v>
      </c>
      <c r="BI145" s="281">
        <f t="shared" ref="BI145" si="1973">IF($L145&gt;0,$L145*BH145,0)</f>
        <v>0</v>
      </c>
      <c r="BJ145" s="281">
        <f t="shared" ref="BJ145" si="1974">IF($L145&gt;0,AT145,0)</f>
        <v>0</v>
      </c>
      <c r="BK145" s="287">
        <f t="shared" ref="BK145" si="1975">IF($L145&gt;0,$L145*BJ145,0)</f>
        <v>0</v>
      </c>
      <c r="BL145" s="306">
        <f>IF(F145=vstupy!F$6,"1",0)</f>
        <v>0</v>
      </c>
      <c r="BM145" s="282">
        <f t="shared" ref="BM145" si="1976">IF($BL145="1",AF145,0)</f>
        <v>0</v>
      </c>
      <c r="BN145" s="281">
        <f t="shared" ref="BN145" si="1977">IF($BL145="1",AG145,0)</f>
        <v>0</v>
      </c>
      <c r="BO145" s="281">
        <f t="shared" ref="BO145" si="1978">IF($BL145="1",AH145,0)</f>
        <v>0</v>
      </c>
      <c r="BP145" s="281">
        <f t="shared" ref="BP145" si="1979">IF($BL145="1",AI145,0)</f>
        <v>0</v>
      </c>
      <c r="BQ145" s="281">
        <f t="shared" ref="BQ145" si="1980">IF($BL145="1",AJ145,0)</f>
        <v>0</v>
      </c>
      <c r="BR145" s="281">
        <f t="shared" ref="BR145" si="1981">IF($BL145="1",AK145,0)</f>
        <v>0</v>
      </c>
      <c r="BS145" s="281">
        <f t="shared" ref="BS145" si="1982">IF($BL145="1",AL145,0)</f>
        <v>0</v>
      </c>
      <c r="BT145" s="287">
        <f t="shared" ref="BT145" si="1983">IF($BL145="1",AM145,0)</f>
        <v>0</v>
      </c>
      <c r="BU145" s="282">
        <f t="shared" ref="BU145" si="1984">IF($BL145="1",AN145,0)</f>
        <v>0</v>
      </c>
      <c r="BV145" s="271">
        <f t="shared" ref="BV145" si="1985">IF($BL145="1",AO145,0)</f>
        <v>0</v>
      </c>
      <c r="BW145" s="271">
        <f t="shared" ref="BW145" si="1986">IF($BL145="1",AP145,0)</f>
        <v>0</v>
      </c>
      <c r="BX145" s="271">
        <f t="shared" ref="BX145" si="1987">IF($BL145="1",AQ145,0)</f>
        <v>0</v>
      </c>
      <c r="BY145" s="271">
        <f t="shared" ref="BY145" si="1988">IF($BL145="1",AR145,0)</f>
        <v>0</v>
      </c>
      <c r="BZ145" s="271">
        <f t="shared" ref="BZ145" si="1989">IF($BL145="1",AS145,0)</f>
        <v>0</v>
      </c>
      <c r="CA145" s="271">
        <f t="shared" ref="CA145" si="1990">IF($BL145="1",AT145,0)</f>
        <v>0</v>
      </c>
      <c r="CB145" s="272">
        <f t="shared" ref="CB145" si="1991">IF($BL145="1",AU145,0)</f>
        <v>0</v>
      </c>
      <c r="CC145" s="282">
        <f>IFERROR(IF($X145="N/A",Z145+AB145+AD145,X145+Z145+AB145+AD145),0)</f>
        <v>0</v>
      </c>
      <c r="CD145" s="287">
        <f>Y145+AA145+AC145+AE145</f>
        <v>0</v>
      </c>
    </row>
    <row r="146" spans="2:82" ht="12.6" customHeight="1" x14ac:dyDescent="0.2">
      <c r="B146" s="346"/>
      <c r="C146" s="329"/>
      <c r="D146" s="329"/>
      <c r="E146" s="329"/>
      <c r="F146" s="314"/>
      <c r="G146" s="327"/>
      <c r="H146" s="314"/>
      <c r="I146" s="314"/>
      <c r="J146" s="316"/>
      <c r="K146" s="314"/>
      <c r="L146" s="316"/>
      <c r="M146" s="314"/>
      <c r="N146" s="314"/>
      <c r="O146" s="314"/>
      <c r="P146" s="317"/>
      <c r="Q146" s="315"/>
      <c r="R146" s="313"/>
      <c r="S146" s="314"/>
      <c r="T146" s="153" t="s">
        <v>51</v>
      </c>
      <c r="U146" s="218">
        <f>IFERROR(VLOOKUP(T146,vstupy!$B$2:$C$12,2,FALSE),0)</f>
        <v>0</v>
      </c>
      <c r="V146" s="315"/>
      <c r="W146" s="335"/>
      <c r="X146" s="332"/>
      <c r="Y146" s="310"/>
      <c r="Z146" s="310"/>
      <c r="AA146" s="310"/>
      <c r="AB146" s="310"/>
      <c r="AC146" s="310"/>
      <c r="AD146" s="310"/>
      <c r="AE146" s="345"/>
      <c r="AF146" s="282"/>
      <c r="AG146" s="281"/>
      <c r="AH146" s="281"/>
      <c r="AI146" s="281"/>
      <c r="AJ146" s="281"/>
      <c r="AK146" s="281"/>
      <c r="AL146" s="281"/>
      <c r="AM146" s="287"/>
      <c r="AN146" s="271"/>
      <c r="AO146" s="271"/>
      <c r="AP146" s="271"/>
      <c r="AQ146" s="271"/>
      <c r="AR146" s="271"/>
      <c r="AS146" s="271"/>
      <c r="AT146" s="271"/>
      <c r="AU146" s="297"/>
      <c r="AV146" s="282"/>
      <c r="AW146" s="281"/>
      <c r="AX146" s="281"/>
      <c r="AY146" s="281"/>
      <c r="AZ146" s="281"/>
      <c r="BA146" s="281"/>
      <c r="BB146" s="281"/>
      <c r="BC146" s="287"/>
      <c r="BD146" s="282"/>
      <c r="BE146" s="281"/>
      <c r="BF146" s="281"/>
      <c r="BG146" s="281"/>
      <c r="BH146" s="281"/>
      <c r="BI146" s="281"/>
      <c r="BJ146" s="281"/>
      <c r="BK146" s="287"/>
      <c r="BL146" s="306"/>
      <c r="BM146" s="282"/>
      <c r="BN146" s="281"/>
      <c r="BO146" s="281"/>
      <c r="BP146" s="281"/>
      <c r="BQ146" s="281"/>
      <c r="BR146" s="281"/>
      <c r="BS146" s="281"/>
      <c r="BT146" s="287"/>
      <c r="BU146" s="282"/>
      <c r="BV146" s="271"/>
      <c r="BW146" s="271"/>
      <c r="BX146" s="271"/>
      <c r="BY146" s="271"/>
      <c r="BZ146" s="271"/>
      <c r="CA146" s="271"/>
      <c r="CB146" s="272"/>
      <c r="CC146" s="282"/>
      <c r="CD146" s="287"/>
    </row>
    <row r="147" spans="2:82" ht="12.6" customHeight="1" x14ac:dyDescent="0.2">
      <c r="B147" s="346"/>
      <c r="C147" s="329"/>
      <c r="D147" s="329"/>
      <c r="E147" s="329"/>
      <c r="F147" s="314"/>
      <c r="G147" s="327"/>
      <c r="H147" s="314"/>
      <c r="I147" s="314"/>
      <c r="J147" s="316"/>
      <c r="K147" s="314"/>
      <c r="L147" s="316"/>
      <c r="M147" s="314"/>
      <c r="N147" s="314"/>
      <c r="O147" s="314"/>
      <c r="P147" s="317"/>
      <c r="Q147" s="315"/>
      <c r="R147" s="313"/>
      <c r="S147" s="314"/>
      <c r="T147" s="153" t="s">
        <v>51</v>
      </c>
      <c r="U147" s="218">
        <f>IFERROR(VLOOKUP(T147,vstupy!$B$2:$C$12,2,FALSE),0)</f>
        <v>0</v>
      </c>
      <c r="V147" s="315"/>
      <c r="W147" s="335"/>
      <c r="X147" s="333"/>
      <c r="Y147" s="310"/>
      <c r="Z147" s="310"/>
      <c r="AA147" s="310"/>
      <c r="AB147" s="310"/>
      <c r="AC147" s="310"/>
      <c r="AD147" s="310"/>
      <c r="AE147" s="345"/>
      <c r="AF147" s="282"/>
      <c r="AG147" s="281"/>
      <c r="AH147" s="281"/>
      <c r="AI147" s="281"/>
      <c r="AJ147" s="281"/>
      <c r="AK147" s="281"/>
      <c r="AL147" s="281"/>
      <c r="AM147" s="287"/>
      <c r="AN147" s="271"/>
      <c r="AO147" s="271"/>
      <c r="AP147" s="271"/>
      <c r="AQ147" s="271"/>
      <c r="AR147" s="271"/>
      <c r="AS147" s="271"/>
      <c r="AT147" s="271"/>
      <c r="AU147" s="297"/>
      <c r="AV147" s="282"/>
      <c r="AW147" s="281"/>
      <c r="AX147" s="281"/>
      <c r="AY147" s="281"/>
      <c r="AZ147" s="281"/>
      <c r="BA147" s="281"/>
      <c r="BB147" s="281"/>
      <c r="BC147" s="287"/>
      <c r="BD147" s="282"/>
      <c r="BE147" s="281"/>
      <c r="BF147" s="281"/>
      <c r="BG147" s="281"/>
      <c r="BH147" s="281"/>
      <c r="BI147" s="281"/>
      <c r="BJ147" s="281"/>
      <c r="BK147" s="287"/>
      <c r="BL147" s="306"/>
      <c r="BM147" s="282"/>
      <c r="BN147" s="281"/>
      <c r="BO147" s="281"/>
      <c r="BP147" s="281"/>
      <c r="BQ147" s="281"/>
      <c r="BR147" s="281"/>
      <c r="BS147" s="281"/>
      <c r="BT147" s="287"/>
      <c r="BU147" s="282"/>
      <c r="BV147" s="271"/>
      <c r="BW147" s="271"/>
      <c r="BX147" s="271"/>
      <c r="BY147" s="271"/>
      <c r="BZ147" s="271"/>
      <c r="CA147" s="271"/>
      <c r="CB147" s="272"/>
      <c r="CC147" s="282"/>
      <c r="CD147" s="287"/>
    </row>
    <row r="148" spans="2:82" ht="12.6" customHeight="1" x14ac:dyDescent="0.2">
      <c r="B148" s="346">
        <v>47</v>
      </c>
      <c r="C148" s="329"/>
      <c r="D148" s="329"/>
      <c r="E148" s="329"/>
      <c r="F148" s="314" t="s">
        <v>177</v>
      </c>
      <c r="G148" s="327"/>
      <c r="H148" s="314"/>
      <c r="I148" s="314"/>
      <c r="J148" s="316">
        <f t="shared" ref="J148" si="1992">IF(I148="N",0,I148)</f>
        <v>0</v>
      </c>
      <c r="K148" s="314"/>
      <c r="L148" s="316">
        <f t="shared" si="1121"/>
        <v>0</v>
      </c>
      <c r="M148" s="314" t="s">
        <v>177</v>
      </c>
      <c r="N148" s="314"/>
      <c r="O148" s="314"/>
      <c r="P148" s="317"/>
      <c r="Q148" s="315" t="s">
        <v>50</v>
      </c>
      <c r="R148" s="313">
        <f>VLOOKUP(Q148,vstupy!$B$17:$C$27,2,FALSE)</f>
        <v>0</v>
      </c>
      <c r="S148" s="314"/>
      <c r="T148" s="153" t="s">
        <v>51</v>
      </c>
      <c r="U148" s="218">
        <f>IFERROR(VLOOKUP(T148,vstupy!$B$2:$C$12,2,FALSE),0)</f>
        <v>0</v>
      </c>
      <c r="V148" s="315" t="s">
        <v>50</v>
      </c>
      <c r="W148" s="334">
        <f>VLOOKUP(V148,vstupy!$B$17:$C$27,2,FALSE)</f>
        <v>0</v>
      </c>
      <c r="X148" s="332" t="str">
        <f t="shared" ref="X148" si="1993">IFERROR(IF(J148=0,"N",N148/I148),0)</f>
        <v>N</v>
      </c>
      <c r="Y148" s="309">
        <f t="shared" ref="Y148" si="1994">N148</f>
        <v>0</v>
      </c>
      <c r="Z148" s="309" t="str">
        <f t="shared" ref="Z148" si="1995">IFERROR(IF(J148=0,"N",O148/I148),0)</f>
        <v>N</v>
      </c>
      <c r="AA148" s="309">
        <f t="shared" ref="AA148" si="1996">O148</f>
        <v>0</v>
      </c>
      <c r="AB148" s="309">
        <f t="shared" ref="AB148" si="1997">P148*R148</f>
        <v>0</v>
      </c>
      <c r="AC148" s="309">
        <f t="shared" ref="AC148:AC157" si="1998">IFERROR(AB148*J148,0)</f>
        <v>0</v>
      </c>
      <c r="AD148" s="343">
        <f t="shared" ref="AD148" si="1999">IF(S148&gt;0,IF(W148&gt;0,($G$7/160)*(S148/60)*W148,0),IF(W148&gt;0,($G$7/160)*((U148+U149+U150)/60)*W148,0))</f>
        <v>0</v>
      </c>
      <c r="AE148" s="344">
        <f t="shared" si="1954"/>
        <v>0</v>
      </c>
      <c r="AF148" s="282">
        <f>IF($M148="In (zvyšuje náklady)",X148,0)</f>
        <v>0</v>
      </c>
      <c r="AG148" s="281">
        <f t="shared" ref="AG148:AM148" si="2000">IF($M148="In (zvyšuje náklady)",Y148,0)</f>
        <v>0</v>
      </c>
      <c r="AH148" s="281">
        <f t="shared" si="2000"/>
        <v>0</v>
      </c>
      <c r="AI148" s="281">
        <f t="shared" si="2000"/>
        <v>0</v>
      </c>
      <c r="AJ148" s="281">
        <f t="shared" si="2000"/>
        <v>0</v>
      </c>
      <c r="AK148" s="281">
        <f t="shared" si="2000"/>
        <v>0</v>
      </c>
      <c r="AL148" s="281">
        <f t="shared" si="2000"/>
        <v>0</v>
      </c>
      <c r="AM148" s="287">
        <f t="shared" si="2000"/>
        <v>0</v>
      </c>
      <c r="AN148" s="298" t="str">
        <f t="shared" ref="AN148" si="2001">IF($M148="In (zvyšuje náklady)",0,X148)</f>
        <v>N</v>
      </c>
      <c r="AO148" s="298">
        <f t="shared" ref="AO148" si="2002">IF($M148="In (zvyšuje náklady)",0,Y148)</f>
        <v>0</v>
      </c>
      <c r="AP148" s="298" t="str">
        <f t="shared" ref="AP148" si="2003">IF($M148="In (zvyšuje náklady)",0,Z148)</f>
        <v>N</v>
      </c>
      <c r="AQ148" s="298">
        <f t="shared" ref="AQ148" si="2004">IF($M148="In (zvyšuje náklady)",0,AA148)</f>
        <v>0</v>
      </c>
      <c r="AR148" s="298">
        <f t="shared" ref="AR148" si="2005">IF($M148="In (zvyšuje náklady)",0,AB148)</f>
        <v>0</v>
      </c>
      <c r="AS148" s="298">
        <f t="shared" ref="AS148" si="2006">IF($M148="In (zvyšuje náklady)",0,AC148)</f>
        <v>0</v>
      </c>
      <c r="AT148" s="298">
        <f t="shared" ref="AT148" si="2007">IF($M148="In (zvyšuje náklady)",0,AD148)</f>
        <v>0</v>
      </c>
      <c r="AU148" s="296">
        <f t="shared" ref="AU148" si="2008">IF($M148="In (zvyšuje náklady)",0,AE148)</f>
        <v>0</v>
      </c>
      <c r="AV148" s="282">
        <f t="shared" ref="AV148:BB148" si="2009">IF($L148&gt;0,AF148,0)</f>
        <v>0</v>
      </c>
      <c r="AW148" s="281">
        <f t="shared" ref="AW148:AY148" si="2010">IF($L148&gt;0,$L148*AV148,0)</f>
        <v>0</v>
      </c>
      <c r="AX148" s="281">
        <f t="shared" si="2009"/>
        <v>0</v>
      </c>
      <c r="AY148" s="281">
        <f t="shared" si="2010"/>
        <v>0</v>
      </c>
      <c r="AZ148" s="281">
        <f t="shared" si="2009"/>
        <v>0</v>
      </c>
      <c r="BA148" s="281">
        <f t="shared" ref="BA148" si="2011">IF($L148&gt;0,$L148*AZ148,0)</f>
        <v>0</v>
      </c>
      <c r="BB148" s="281">
        <f t="shared" si="2009"/>
        <v>0</v>
      </c>
      <c r="BC148" s="287">
        <f t="shared" ref="BC148" si="2012">IF($L148&gt;0,$L148*BB148,0)</f>
        <v>0</v>
      </c>
      <c r="BD148" s="282">
        <f t="shared" ref="BD148" si="2013">IF($L148&gt;0,AN148,0)</f>
        <v>0</v>
      </c>
      <c r="BE148" s="281">
        <f t="shared" ref="BE148" si="2014">IF($L148&gt;0,$L148*BD148,0)</f>
        <v>0</v>
      </c>
      <c r="BF148" s="281">
        <f t="shared" ref="BF148" si="2015">IF($L148&gt;0,AP148,0)</f>
        <v>0</v>
      </c>
      <c r="BG148" s="281">
        <f t="shared" ref="BG148" si="2016">IF($L148&gt;0,$L148*BF148,0)</f>
        <v>0</v>
      </c>
      <c r="BH148" s="281">
        <f t="shared" ref="BH148" si="2017">IF($L148&gt;0,AR148,0)</f>
        <v>0</v>
      </c>
      <c r="BI148" s="281">
        <f t="shared" ref="BI148" si="2018">IF($L148&gt;0,$L148*BH148,0)</f>
        <v>0</v>
      </c>
      <c r="BJ148" s="281">
        <f t="shared" ref="BJ148" si="2019">IF($L148&gt;0,AT148,0)</f>
        <v>0</v>
      </c>
      <c r="BK148" s="287">
        <f t="shared" ref="BK148" si="2020">IF($L148&gt;0,$L148*BJ148,0)</f>
        <v>0</v>
      </c>
      <c r="BL148" s="306">
        <f>IF(F148=vstupy!F$6,"1",0)</f>
        <v>0</v>
      </c>
      <c r="BM148" s="282">
        <f t="shared" ref="BM148" si="2021">IF($BL148="1",AF148,0)</f>
        <v>0</v>
      </c>
      <c r="BN148" s="281">
        <f t="shared" ref="BN148" si="2022">IF($BL148="1",AG148,0)</f>
        <v>0</v>
      </c>
      <c r="BO148" s="281">
        <f t="shared" ref="BO148" si="2023">IF($BL148="1",AH148,0)</f>
        <v>0</v>
      </c>
      <c r="BP148" s="281">
        <f t="shared" ref="BP148" si="2024">IF($BL148="1",AI148,0)</f>
        <v>0</v>
      </c>
      <c r="BQ148" s="281">
        <f t="shared" ref="BQ148" si="2025">IF($BL148="1",AJ148,0)</f>
        <v>0</v>
      </c>
      <c r="BR148" s="281">
        <f t="shared" ref="BR148" si="2026">IF($BL148="1",AK148,0)</f>
        <v>0</v>
      </c>
      <c r="BS148" s="281">
        <f t="shared" ref="BS148" si="2027">IF($BL148="1",AL148,0)</f>
        <v>0</v>
      </c>
      <c r="BT148" s="287">
        <f t="shared" ref="BT148" si="2028">IF($BL148="1",AM148,0)</f>
        <v>0</v>
      </c>
      <c r="BU148" s="282">
        <f t="shared" ref="BU148" si="2029">IF($BL148="1",AN148,0)</f>
        <v>0</v>
      </c>
      <c r="BV148" s="271">
        <f t="shared" ref="BV148" si="2030">IF($BL148="1",AO148,0)</f>
        <v>0</v>
      </c>
      <c r="BW148" s="271">
        <f t="shared" ref="BW148" si="2031">IF($BL148="1",AP148,0)</f>
        <v>0</v>
      </c>
      <c r="BX148" s="271">
        <f t="shared" ref="BX148" si="2032">IF($BL148="1",AQ148,0)</f>
        <v>0</v>
      </c>
      <c r="BY148" s="271">
        <f t="shared" ref="BY148" si="2033">IF($BL148="1",AR148,0)</f>
        <v>0</v>
      </c>
      <c r="BZ148" s="271">
        <f t="shared" ref="BZ148" si="2034">IF($BL148="1",AS148,0)</f>
        <v>0</v>
      </c>
      <c r="CA148" s="271">
        <f t="shared" ref="CA148" si="2035">IF($BL148="1",AT148,0)</f>
        <v>0</v>
      </c>
      <c r="CB148" s="272">
        <f t="shared" ref="CB148" si="2036">IF($BL148="1",AU148,0)</f>
        <v>0</v>
      </c>
      <c r="CC148" s="282">
        <f>IFERROR(IF($X148="N/A",Z148+AB148+AD148,X148+Z148+AB148+AD148),0)</f>
        <v>0</v>
      </c>
      <c r="CD148" s="287">
        <f>Y148+AA148+AC148+AE148</f>
        <v>0</v>
      </c>
    </row>
    <row r="149" spans="2:82" ht="12.6" customHeight="1" x14ac:dyDescent="0.2">
      <c r="B149" s="346"/>
      <c r="C149" s="329"/>
      <c r="D149" s="329"/>
      <c r="E149" s="329"/>
      <c r="F149" s="314"/>
      <c r="G149" s="327"/>
      <c r="H149" s="314"/>
      <c r="I149" s="314"/>
      <c r="J149" s="316"/>
      <c r="K149" s="314"/>
      <c r="L149" s="316"/>
      <c r="M149" s="314"/>
      <c r="N149" s="314"/>
      <c r="O149" s="314"/>
      <c r="P149" s="317"/>
      <c r="Q149" s="315"/>
      <c r="R149" s="313"/>
      <c r="S149" s="314"/>
      <c r="T149" s="153" t="s">
        <v>51</v>
      </c>
      <c r="U149" s="218">
        <f>IFERROR(VLOOKUP(T149,vstupy!$B$2:$C$12,2,FALSE),0)</f>
        <v>0</v>
      </c>
      <c r="V149" s="315"/>
      <c r="W149" s="335"/>
      <c r="X149" s="332"/>
      <c r="Y149" s="310"/>
      <c r="Z149" s="310"/>
      <c r="AA149" s="310"/>
      <c r="AB149" s="310"/>
      <c r="AC149" s="310"/>
      <c r="AD149" s="310"/>
      <c r="AE149" s="345"/>
      <c r="AF149" s="282"/>
      <c r="AG149" s="281"/>
      <c r="AH149" s="281"/>
      <c r="AI149" s="281"/>
      <c r="AJ149" s="281"/>
      <c r="AK149" s="281"/>
      <c r="AL149" s="281"/>
      <c r="AM149" s="287"/>
      <c r="AN149" s="271"/>
      <c r="AO149" s="271"/>
      <c r="AP149" s="271"/>
      <c r="AQ149" s="271"/>
      <c r="AR149" s="271"/>
      <c r="AS149" s="271"/>
      <c r="AT149" s="271"/>
      <c r="AU149" s="297"/>
      <c r="AV149" s="282"/>
      <c r="AW149" s="281"/>
      <c r="AX149" s="281"/>
      <c r="AY149" s="281"/>
      <c r="AZ149" s="281"/>
      <c r="BA149" s="281"/>
      <c r="BB149" s="281"/>
      <c r="BC149" s="287"/>
      <c r="BD149" s="282"/>
      <c r="BE149" s="281"/>
      <c r="BF149" s="281"/>
      <c r="BG149" s="281"/>
      <c r="BH149" s="281"/>
      <c r="BI149" s="281"/>
      <c r="BJ149" s="281"/>
      <c r="BK149" s="287"/>
      <c r="BL149" s="306"/>
      <c r="BM149" s="282"/>
      <c r="BN149" s="281"/>
      <c r="BO149" s="281"/>
      <c r="BP149" s="281"/>
      <c r="BQ149" s="281"/>
      <c r="BR149" s="281"/>
      <c r="BS149" s="281"/>
      <c r="BT149" s="287"/>
      <c r="BU149" s="282"/>
      <c r="BV149" s="271"/>
      <c r="BW149" s="271"/>
      <c r="BX149" s="271"/>
      <c r="BY149" s="271"/>
      <c r="BZ149" s="271"/>
      <c r="CA149" s="271"/>
      <c r="CB149" s="272"/>
      <c r="CC149" s="282"/>
      <c r="CD149" s="287"/>
    </row>
    <row r="150" spans="2:82" ht="12.6" customHeight="1" x14ac:dyDescent="0.2">
      <c r="B150" s="346"/>
      <c r="C150" s="329"/>
      <c r="D150" s="329"/>
      <c r="E150" s="329"/>
      <c r="F150" s="314"/>
      <c r="G150" s="327"/>
      <c r="H150" s="314"/>
      <c r="I150" s="314"/>
      <c r="J150" s="316"/>
      <c r="K150" s="314"/>
      <c r="L150" s="316"/>
      <c r="M150" s="314"/>
      <c r="N150" s="314"/>
      <c r="O150" s="314"/>
      <c r="P150" s="317"/>
      <c r="Q150" s="315"/>
      <c r="R150" s="313"/>
      <c r="S150" s="314"/>
      <c r="T150" s="153" t="s">
        <v>51</v>
      </c>
      <c r="U150" s="218">
        <f>IFERROR(VLOOKUP(T150,vstupy!$B$2:$C$12,2,FALSE),0)</f>
        <v>0</v>
      </c>
      <c r="V150" s="315"/>
      <c r="W150" s="335"/>
      <c r="X150" s="333"/>
      <c r="Y150" s="310"/>
      <c r="Z150" s="310"/>
      <c r="AA150" s="310"/>
      <c r="AB150" s="310"/>
      <c r="AC150" s="310"/>
      <c r="AD150" s="310"/>
      <c r="AE150" s="345"/>
      <c r="AF150" s="282"/>
      <c r="AG150" s="281"/>
      <c r="AH150" s="281"/>
      <c r="AI150" s="281"/>
      <c r="AJ150" s="281"/>
      <c r="AK150" s="281"/>
      <c r="AL150" s="281"/>
      <c r="AM150" s="287"/>
      <c r="AN150" s="271"/>
      <c r="AO150" s="271"/>
      <c r="AP150" s="271"/>
      <c r="AQ150" s="271"/>
      <c r="AR150" s="271"/>
      <c r="AS150" s="271"/>
      <c r="AT150" s="271"/>
      <c r="AU150" s="297"/>
      <c r="AV150" s="282"/>
      <c r="AW150" s="281"/>
      <c r="AX150" s="281"/>
      <c r="AY150" s="281"/>
      <c r="AZ150" s="281"/>
      <c r="BA150" s="281"/>
      <c r="BB150" s="281"/>
      <c r="BC150" s="287"/>
      <c r="BD150" s="282"/>
      <c r="BE150" s="281"/>
      <c r="BF150" s="281"/>
      <c r="BG150" s="281"/>
      <c r="BH150" s="281"/>
      <c r="BI150" s="281"/>
      <c r="BJ150" s="281"/>
      <c r="BK150" s="287"/>
      <c r="BL150" s="306"/>
      <c r="BM150" s="282"/>
      <c r="BN150" s="281"/>
      <c r="BO150" s="281"/>
      <c r="BP150" s="281"/>
      <c r="BQ150" s="281"/>
      <c r="BR150" s="281"/>
      <c r="BS150" s="281"/>
      <c r="BT150" s="287"/>
      <c r="BU150" s="282"/>
      <c r="BV150" s="271"/>
      <c r="BW150" s="271"/>
      <c r="BX150" s="271"/>
      <c r="BY150" s="271"/>
      <c r="BZ150" s="271"/>
      <c r="CA150" s="271"/>
      <c r="CB150" s="272"/>
      <c r="CC150" s="282"/>
      <c r="CD150" s="287"/>
    </row>
    <row r="151" spans="2:82" ht="12.6" customHeight="1" x14ac:dyDescent="0.2">
      <c r="B151" s="346">
        <v>48</v>
      </c>
      <c r="C151" s="329"/>
      <c r="D151" s="329"/>
      <c r="E151" s="329"/>
      <c r="F151" s="314" t="s">
        <v>177</v>
      </c>
      <c r="G151" s="327"/>
      <c r="H151" s="314"/>
      <c r="I151" s="314"/>
      <c r="J151" s="316">
        <f t="shared" ref="J151" si="2037">IF(I151="N",0,I151)</f>
        <v>0</v>
      </c>
      <c r="K151" s="314"/>
      <c r="L151" s="316">
        <f t="shared" si="1121"/>
        <v>0</v>
      </c>
      <c r="M151" s="314" t="s">
        <v>177</v>
      </c>
      <c r="N151" s="314"/>
      <c r="O151" s="314"/>
      <c r="P151" s="317"/>
      <c r="Q151" s="315" t="s">
        <v>50</v>
      </c>
      <c r="R151" s="313">
        <f>VLOOKUP(Q151,vstupy!$B$17:$C$27,2,FALSE)</f>
        <v>0</v>
      </c>
      <c r="S151" s="314"/>
      <c r="T151" s="153" t="s">
        <v>51</v>
      </c>
      <c r="U151" s="218">
        <f>IFERROR(VLOOKUP(T151,vstupy!$B$2:$C$12,2,FALSE),0)</f>
        <v>0</v>
      </c>
      <c r="V151" s="315" t="s">
        <v>50</v>
      </c>
      <c r="W151" s="334">
        <f>VLOOKUP(V151,vstupy!$B$17:$C$27,2,FALSE)</f>
        <v>0</v>
      </c>
      <c r="X151" s="332" t="str">
        <f t="shared" ref="X151" si="2038">IFERROR(IF(J151=0,"N",N151/I151),0)</f>
        <v>N</v>
      </c>
      <c r="Y151" s="309">
        <f t="shared" ref="Y151" si="2039">N151</f>
        <v>0</v>
      </c>
      <c r="Z151" s="309" t="str">
        <f t="shared" ref="Z151" si="2040">IFERROR(IF(J151=0,"N",O151/I151),0)</f>
        <v>N</v>
      </c>
      <c r="AA151" s="309">
        <f t="shared" ref="AA151" si="2041">O151</f>
        <v>0</v>
      </c>
      <c r="AB151" s="309">
        <f t="shared" ref="AB151" si="2042">P151*R151</f>
        <v>0</v>
      </c>
      <c r="AC151" s="309">
        <f t="shared" si="1998"/>
        <v>0</v>
      </c>
      <c r="AD151" s="343">
        <f t="shared" ref="AD151" si="2043">IF(S151&gt;0,IF(W151&gt;0,($G$7/160)*(S151/60)*W151,0),IF(W151&gt;0,($G$7/160)*((U151+U152+U153)/60)*W151,0))</f>
        <v>0</v>
      </c>
      <c r="AE151" s="344">
        <f t="shared" si="1954"/>
        <v>0</v>
      </c>
      <c r="AF151" s="282">
        <f>IF($M151="In (zvyšuje náklady)",X151,0)</f>
        <v>0</v>
      </c>
      <c r="AG151" s="281">
        <f t="shared" ref="AG151:AM151" si="2044">IF($M151="In (zvyšuje náklady)",Y151,0)</f>
        <v>0</v>
      </c>
      <c r="AH151" s="281">
        <f t="shared" si="2044"/>
        <v>0</v>
      </c>
      <c r="AI151" s="281">
        <f t="shared" si="2044"/>
        <v>0</v>
      </c>
      <c r="AJ151" s="281">
        <f t="shared" si="2044"/>
        <v>0</v>
      </c>
      <c r="AK151" s="281">
        <f t="shared" si="2044"/>
        <v>0</v>
      </c>
      <c r="AL151" s="281">
        <f t="shared" si="2044"/>
        <v>0</v>
      </c>
      <c r="AM151" s="287">
        <f t="shared" si="2044"/>
        <v>0</v>
      </c>
      <c r="AN151" s="298" t="str">
        <f t="shared" ref="AN151" si="2045">IF($M151="In (zvyšuje náklady)",0,X151)</f>
        <v>N</v>
      </c>
      <c r="AO151" s="298">
        <f t="shared" ref="AO151" si="2046">IF($M151="In (zvyšuje náklady)",0,Y151)</f>
        <v>0</v>
      </c>
      <c r="AP151" s="298" t="str">
        <f t="shared" ref="AP151" si="2047">IF($M151="In (zvyšuje náklady)",0,Z151)</f>
        <v>N</v>
      </c>
      <c r="AQ151" s="298">
        <f t="shared" ref="AQ151" si="2048">IF($M151="In (zvyšuje náklady)",0,AA151)</f>
        <v>0</v>
      </c>
      <c r="AR151" s="298">
        <f t="shared" ref="AR151" si="2049">IF($M151="In (zvyšuje náklady)",0,AB151)</f>
        <v>0</v>
      </c>
      <c r="AS151" s="298">
        <f t="shared" ref="AS151" si="2050">IF($M151="In (zvyšuje náklady)",0,AC151)</f>
        <v>0</v>
      </c>
      <c r="AT151" s="298">
        <f t="shared" ref="AT151" si="2051">IF($M151="In (zvyšuje náklady)",0,AD151)</f>
        <v>0</v>
      </c>
      <c r="AU151" s="296">
        <f t="shared" ref="AU151" si="2052">IF($M151="In (zvyšuje náklady)",0,AE151)</f>
        <v>0</v>
      </c>
      <c r="AV151" s="282">
        <f t="shared" ref="AV151:BB151" si="2053">IF($L151&gt;0,AF151,0)</f>
        <v>0</v>
      </c>
      <c r="AW151" s="281">
        <f t="shared" ref="AW151:AY151" si="2054">IF($L151&gt;0,$L151*AV151,0)</f>
        <v>0</v>
      </c>
      <c r="AX151" s="281">
        <f t="shared" si="2053"/>
        <v>0</v>
      </c>
      <c r="AY151" s="281">
        <f t="shared" si="2054"/>
        <v>0</v>
      </c>
      <c r="AZ151" s="281">
        <f t="shared" si="2053"/>
        <v>0</v>
      </c>
      <c r="BA151" s="281">
        <f t="shared" ref="BA151" si="2055">IF($L151&gt;0,$L151*AZ151,0)</f>
        <v>0</v>
      </c>
      <c r="BB151" s="281">
        <f t="shared" si="2053"/>
        <v>0</v>
      </c>
      <c r="BC151" s="287">
        <f t="shared" ref="BC151" si="2056">IF($L151&gt;0,$L151*BB151,0)</f>
        <v>0</v>
      </c>
      <c r="BD151" s="282">
        <f t="shared" ref="BD151" si="2057">IF($L151&gt;0,AN151,0)</f>
        <v>0</v>
      </c>
      <c r="BE151" s="281">
        <f t="shared" ref="BE151" si="2058">IF($L151&gt;0,$L151*BD151,0)</f>
        <v>0</v>
      </c>
      <c r="BF151" s="281">
        <f t="shared" ref="BF151" si="2059">IF($L151&gt;0,AP151,0)</f>
        <v>0</v>
      </c>
      <c r="BG151" s="281">
        <f t="shared" ref="BG151" si="2060">IF($L151&gt;0,$L151*BF151,0)</f>
        <v>0</v>
      </c>
      <c r="BH151" s="281">
        <f t="shared" ref="BH151" si="2061">IF($L151&gt;0,AR151,0)</f>
        <v>0</v>
      </c>
      <c r="BI151" s="281">
        <f t="shared" ref="BI151" si="2062">IF($L151&gt;0,$L151*BH151,0)</f>
        <v>0</v>
      </c>
      <c r="BJ151" s="281">
        <f t="shared" ref="BJ151" si="2063">IF($L151&gt;0,AT151,0)</f>
        <v>0</v>
      </c>
      <c r="BK151" s="287">
        <f t="shared" ref="BK151" si="2064">IF($L151&gt;0,$L151*BJ151,0)</f>
        <v>0</v>
      </c>
      <c r="BL151" s="306">
        <f>IF(F151=vstupy!F$6,"1",0)</f>
        <v>0</v>
      </c>
      <c r="BM151" s="282">
        <f t="shared" ref="BM151" si="2065">IF($BL151="1",AF151,0)</f>
        <v>0</v>
      </c>
      <c r="BN151" s="281">
        <f t="shared" ref="BN151" si="2066">IF($BL151="1",AG151,0)</f>
        <v>0</v>
      </c>
      <c r="BO151" s="281">
        <f t="shared" ref="BO151" si="2067">IF($BL151="1",AH151,0)</f>
        <v>0</v>
      </c>
      <c r="BP151" s="281">
        <f t="shared" ref="BP151" si="2068">IF($BL151="1",AI151,0)</f>
        <v>0</v>
      </c>
      <c r="BQ151" s="281">
        <f t="shared" ref="BQ151" si="2069">IF($BL151="1",AJ151,0)</f>
        <v>0</v>
      </c>
      <c r="BR151" s="281">
        <f t="shared" ref="BR151" si="2070">IF($BL151="1",AK151,0)</f>
        <v>0</v>
      </c>
      <c r="BS151" s="281">
        <f t="shared" ref="BS151" si="2071">IF($BL151="1",AL151,0)</f>
        <v>0</v>
      </c>
      <c r="BT151" s="287">
        <f t="shared" ref="BT151" si="2072">IF($BL151="1",AM151,0)</f>
        <v>0</v>
      </c>
      <c r="BU151" s="282">
        <f t="shared" ref="BU151" si="2073">IF($BL151="1",AN151,0)</f>
        <v>0</v>
      </c>
      <c r="BV151" s="271">
        <f t="shared" ref="BV151" si="2074">IF($BL151="1",AO151,0)</f>
        <v>0</v>
      </c>
      <c r="BW151" s="271">
        <f t="shared" ref="BW151" si="2075">IF($BL151="1",AP151,0)</f>
        <v>0</v>
      </c>
      <c r="BX151" s="271">
        <f t="shared" ref="BX151" si="2076">IF($BL151="1",AQ151,0)</f>
        <v>0</v>
      </c>
      <c r="BY151" s="271">
        <f t="shared" ref="BY151" si="2077">IF($BL151="1",AR151,0)</f>
        <v>0</v>
      </c>
      <c r="BZ151" s="271">
        <f t="shared" ref="BZ151" si="2078">IF($BL151="1",AS151,0)</f>
        <v>0</v>
      </c>
      <c r="CA151" s="271">
        <f t="shared" ref="CA151" si="2079">IF($BL151="1",AT151,0)</f>
        <v>0</v>
      </c>
      <c r="CB151" s="272">
        <f t="shared" ref="CB151" si="2080">IF($BL151="1",AU151,0)</f>
        <v>0</v>
      </c>
      <c r="CC151" s="282">
        <f>IFERROR(IF($X151="N/A",Z151+AB151+AD151,X151+Z151+AB151+AD151),0)</f>
        <v>0</v>
      </c>
      <c r="CD151" s="287">
        <f>Y151+AA151+AC151+AE151</f>
        <v>0</v>
      </c>
    </row>
    <row r="152" spans="2:82" ht="12.6" customHeight="1" x14ac:dyDescent="0.2">
      <c r="B152" s="346"/>
      <c r="C152" s="329"/>
      <c r="D152" s="329"/>
      <c r="E152" s="329"/>
      <c r="F152" s="314"/>
      <c r="G152" s="327"/>
      <c r="H152" s="314"/>
      <c r="I152" s="314"/>
      <c r="J152" s="316"/>
      <c r="K152" s="314"/>
      <c r="L152" s="316"/>
      <c r="M152" s="314"/>
      <c r="N152" s="314"/>
      <c r="O152" s="314"/>
      <c r="P152" s="317"/>
      <c r="Q152" s="315"/>
      <c r="R152" s="313"/>
      <c r="S152" s="314"/>
      <c r="T152" s="153" t="s">
        <v>51</v>
      </c>
      <c r="U152" s="218">
        <f>IFERROR(VLOOKUP(T152,vstupy!$B$2:$C$12,2,FALSE),0)</f>
        <v>0</v>
      </c>
      <c r="V152" s="315"/>
      <c r="W152" s="335"/>
      <c r="X152" s="332"/>
      <c r="Y152" s="310"/>
      <c r="Z152" s="310"/>
      <c r="AA152" s="310"/>
      <c r="AB152" s="310"/>
      <c r="AC152" s="310"/>
      <c r="AD152" s="310"/>
      <c r="AE152" s="345"/>
      <c r="AF152" s="282"/>
      <c r="AG152" s="281"/>
      <c r="AH152" s="281"/>
      <c r="AI152" s="281"/>
      <c r="AJ152" s="281"/>
      <c r="AK152" s="281"/>
      <c r="AL152" s="281"/>
      <c r="AM152" s="287"/>
      <c r="AN152" s="271"/>
      <c r="AO152" s="271"/>
      <c r="AP152" s="271"/>
      <c r="AQ152" s="271"/>
      <c r="AR152" s="271"/>
      <c r="AS152" s="271"/>
      <c r="AT152" s="271"/>
      <c r="AU152" s="297"/>
      <c r="AV152" s="282"/>
      <c r="AW152" s="281"/>
      <c r="AX152" s="281"/>
      <c r="AY152" s="281"/>
      <c r="AZ152" s="281"/>
      <c r="BA152" s="281"/>
      <c r="BB152" s="281"/>
      <c r="BC152" s="287"/>
      <c r="BD152" s="282"/>
      <c r="BE152" s="281"/>
      <c r="BF152" s="281"/>
      <c r="BG152" s="281"/>
      <c r="BH152" s="281"/>
      <c r="BI152" s="281"/>
      <c r="BJ152" s="281"/>
      <c r="BK152" s="287"/>
      <c r="BL152" s="306"/>
      <c r="BM152" s="282"/>
      <c r="BN152" s="281"/>
      <c r="BO152" s="281"/>
      <c r="BP152" s="281"/>
      <c r="BQ152" s="281"/>
      <c r="BR152" s="281"/>
      <c r="BS152" s="281"/>
      <c r="BT152" s="287"/>
      <c r="BU152" s="282"/>
      <c r="BV152" s="271"/>
      <c r="BW152" s="271"/>
      <c r="BX152" s="271"/>
      <c r="BY152" s="271"/>
      <c r="BZ152" s="271"/>
      <c r="CA152" s="271"/>
      <c r="CB152" s="272"/>
      <c r="CC152" s="282"/>
      <c r="CD152" s="287"/>
    </row>
    <row r="153" spans="2:82" ht="12.6" customHeight="1" x14ac:dyDescent="0.2">
      <c r="B153" s="346"/>
      <c r="C153" s="329"/>
      <c r="D153" s="329"/>
      <c r="E153" s="329"/>
      <c r="F153" s="314"/>
      <c r="G153" s="327"/>
      <c r="H153" s="314"/>
      <c r="I153" s="314"/>
      <c r="J153" s="316"/>
      <c r="K153" s="314"/>
      <c r="L153" s="316"/>
      <c r="M153" s="314"/>
      <c r="N153" s="314"/>
      <c r="O153" s="314"/>
      <c r="P153" s="317"/>
      <c r="Q153" s="315"/>
      <c r="R153" s="313"/>
      <c r="S153" s="314"/>
      <c r="T153" s="153" t="s">
        <v>51</v>
      </c>
      <c r="U153" s="218">
        <f>IFERROR(VLOOKUP(T153,vstupy!$B$2:$C$12,2,FALSE),0)</f>
        <v>0</v>
      </c>
      <c r="V153" s="315"/>
      <c r="W153" s="335"/>
      <c r="X153" s="333"/>
      <c r="Y153" s="310"/>
      <c r="Z153" s="310"/>
      <c r="AA153" s="310"/>
      <c r="AB153" s="310"/>
      <c r="AC153" s="310"/>
      <c r="AD153" s="310"/>
      <c r="AE153" s="345"/>
      <c r="AF153" s="282"/>
      <c r="AG153" s="281"/>
      <c r="AH153" s="281"/>
      <c r="AI153" s="281"/>
      <c r="AJ153" s="281"/>
      <c r="AK153" s="281"/>
      <c r="AL153" s="281"/>
      <c r="AM153" s="287"/>
      <c r="AN153" s="271"/>
      <c r="AO153" s="271"/>
      <c r="AP153" s="271"/>
      <c r="AQ153" s="271"/>
      <c r="AR153" s="271"/>
      <c r="AS153" s="271"/>
      <c r="AT153" s="271"/>
      <c r="AU153" s="297"/>
      <c r="AV153" s="282"/>
      <c r="AW153" s="281"/>
      <c r="AX153" s="281"/>
      <c r="AY153" s="281"/>
      <c r="AZ153" s="281"/>
      <c r="BA153" s="281"/>
      <c r="BB153" s="281"/>
      <c r="BC153" s="287"/>
      <c r="BD153" s="282"/>
      <c r="BE153" s="281"/>
      <c r="BF153" s="281"/>
      <c r="BG153" s="281"/>
      <c r="BH153" s="281"/>
      <c r="BI153" s="281"/>
      <c r="BJ153" s="281"/>
      <c r="BK153" s="287"/>
      <c r="BL153" s="306"/>
      <c r="BM153" s="282"/>
      <c r="BN153" s="281"/>
      <c r="BO153" s="281"/>
      <c r="BP153" s="281"/>
      <c r="BQ153" s="281"/>
      <c r="BR153" s="281"/>
      <c r="BS153" s="281"/>
      <c r="BT153" s="287"/>
      <c r="BU153" s="282"/>
      <c r="BV153" s="271"/>
      <c r="BW153" s="271"/>
      <c r="BX153" s="271"/>
      <c r="BY153" s="271"/>
      <c r="BZ153" s="271"/>
      <c r="CA153" s="271"/>
      <c r="CB153" s="272"/>
      <c r="CC153" s="282"/>
      <c r="CD153" s="287"/>
    </row>
    <row r="154" spans="2:82" ht="12.6" customHeight="1" x14ac:dyDescent="0.2">
      <c r="B154" s="346">
        <v>49</v>
      </c>
      <c r="C154" s="329"/>
      <c r="D154" s="329"/>
      <c r="E154" s="329"/>
      <c r="F154" s="314" t="s">
        <v>177</v>
      </c>
      <c r="G154" s="327"/>
      <c r="H154" s="314"/>
      <c r="I154" s="314"/>
      <c r="J154" s="316">
        <f t="shared" ref="J154" si="2081">IF(I154="N",0,I154)</f>
        <v>0</v>
      </c>
      <c r="K154" s="314"/>
      <c r="L154" s="316">
        <f t="shared" ref="L154:L157" si="2082">IF(K154="N",0,K154)</f>
        <v>0</v>
      </c>
      <c r="M154" s="314" t="s">
        <v>177</v>
      </c>
      <c r="N154" s="314"/>
      <c r="O154" s="314"/>
      <c r="P154" s="317"/>
      <c r="Q154" s="315" t="s">
        <v>50</v>
      </c>
      <c r="R154" s="313">
        <f>VLOOKUP(Q154,vstupy!$B$17:$C$27,2,FALSE)</f>
        <v>0</v>
      </c>
      <c r="S154" s="314"/>
      <c r="T154" s="153" t="s">
        <v>51</v>
      </c>
      <c r="U154" s="218">
        <f>IFERROR(VLOOKUP(T154,vstupy!$B$2:$C$12,2,FALSE),0)</f>
        <v>0</v>
      </c>
      <c r="V154" s="315" t="s">
        <v>50</v>
      </c>
      <c r="W154" s="334">
        <f>VLOOKUP(V154,vstupy!$B$17:$C$27,2,FALSE)</f>
        <v>0</v>
      </c>
      <c r="X154" s="332" t="str">
        <f t="shared" ref="X154" si="2083">IFERROR(IF(J154=0,"N",N154/I154),0)</f>
        <v>N</v>
      </c>
      <c r="Y154" s="309">
        <f t="shared" ref="Y154" si="2084">N154</f>
        <v>0</v>
      </c>
      <c r="Z154" s="309" t="str">
        <f t="shared" ref="Z154" si="2085">IFERROR(IF(J154=0,"N",O154/I154),0)</f>
        <v>N</v>
      </c>
      <c r="AA154" s="309">
        <f t="shared" ref="AA154" si="2086">O154</f>
        <v>0</v>
      </c>
      <c r="AB154" s="309">
        <f t="shared" ref="AB154" si="2087">P154*R154</f>
        <v>0</v>
      </c>
      <c r="AC154" s="309">
        <f t="shared" si="1998"/>
        <v>0</v>
      </c>
      <c r="AD154" s="343">
        <f t="shared" ref="AD154" si="2088">IF(S154&gt;0,IF(W154&gt;0,($G$7/160)*(S154/60)*W154,0),IF(W154&gt;0,($G$7/160)*((U154+U155+U156)/60)*W154,0))</f>
        <v>0</v>
      </c>
      <c r="AE154" s="344">
        <f t="shared" si="1954"/>
        <v>0</v>
      </c>
      <c r="AF154" s="282">
        <f>IF($M154="In (zvyšuje náklady)",X154,0)</f>
        <v>0</v>
      </c>
      <c r="AG154" s="281">
        <f t="shared" ref="AG154:AM154" si="2089">IF($M154="In (zvyšuje náklady)",Y154,0)</f>
        <v>0</v>
      </c>
      <c r="AH154" s="281">
        <f t="shared" si="2089"/>
        <v>0</v>
      </c>
      <c r="AI154" s="281">
        <f t="shared" si="2089"/>
        <v>0</v>
      </c>
      <c r="AJ154" s="281">
        <f t="shared" si="2089"/>
        <v>0</v>
      </c>
      <c r="AK154" s="281">
        <f t="shared" si="2089"/>
        <v>0</v>
      </c>
      <c r="AL154" s="281">
        <f t="shared" si="2089"/>
        <v>0</v>
      </c>
      <c r="AM154" s="287">
        <f t="shared" si="2089"/>
        <v>0</v>
      </c>
      <c r="AN154" s="298" t="str">
        <f t="shared" ref="AN154" si="2090">IF($M154="In (zvyšuje náklady)",0,X154)</f>
        <v>N</v>
      </c>
      <c r="AO154" s="298">
        <f t="shared" ref="AO154" si="2091">IF($M154="In (zvyšuje náklady)",0,Y154)</f>
        <v>0</v>
      </c>
      <c r="AP154" s="298" t="str">
        <f t="shared" ref="AP154" si="2092">IF($M154="In (zvyšuje náklady)",0,Z154)</f>
        <v>N</v>
      </c>
      <c r="AQ154" s="298">
        <f t="shared" ref="AQ154" si="2093">IF($M154="In (zvyšuje náklady)",0,AA154)</f>
        <v>0</v>
      </c>
      <c r="AR154" s="298">
        <f t="shared" ref="AR154" si="2094">IF($M154="In (zvyšuje náklady)",0,AB154)</f>
        <v>0</v>
      </c>
      <c r="AS154" s="298">
        <f t="shared" ref="AS154" si="2095">IF($M154="In (zvyšuje náklady)",0,AC154)</f>
        <v>0</v>
      </c>
      <c r="AT154" s="298">
        <f t="shared" ref="AT154" si="2096">IF($M154="In (zvyšuje náklady)",0,AD154)</f>
        <v>0</v>
      </c>
      <c r="AU154" s="296">
        <f t="shared" ref="AU154" si="2097">IF($M154="In (zvyšuje náklady)",0,AE154)</f>
        <v>0</v>
      </c>
      <c r="AV154" s="282">
        <f t="shared" ref="AV154:BB154" si="2098">IF($L154&gt;0,AF154,0)</f>
        <v>0</v>
      </c>
      <c r="AW154" s="281">
        <f t="shared" ref="AW154:AY154" si="2099">IF($L154&gt;0,$L154*AV154,0)</f>
        <v>0</v>
      </c>
      <c r="AX154" s="281">
        <f t="shared" si="2098"/>
        <v>0</v>
      </c>
      <c r="AY154" s="281">
        <f t="shared" si="2099"/>
        <v>0</v>
      </c>
      <c r="AZ154" s="281">
        <f t="shared" si="2098"/>
        <v>0</v>
      </c>
      <c r="BA154" s="281">
        <f t="shared" ref="BA154" si="2100">IF($L154&gt;0,$L154*AZ154,0)</f>
        <v>0</v>
      </c>
      <c r="BB154" s="281">
        <f t="shared" si="2098"/>
        <v>0</v>
      </c>
      <c r="BC154" s="287">
        <f t="shared" ref="BC154" si="2101">IF($L154&gt;0,$L154*BB154,0)</f>
        <v>0</v>
      </c>
      <c r="BD154" s="282">
        <f t="shared" ref="BD154" si="2102">IF($L154&gt;0,AN154,0)</f>
        <v>0</v>
      </c>
      <c r="BE154" s="281">
        <f t="shared" ref="BE154" si="2103">IF($L154&gt;0,$L154*BD154,0)</f>
        <v>0</v>
      </c>
      <c r="BF154" s="281">
        <f t="shared" ref="BF154" si="2104">IF($L154&gt;0,AP154,0)</f>
        <v>0</v>
      </c>
      <c r="BG154" s="281">
        <f t="shared" ref="BG154" si="2105">IF($L154&gt;0,$L154*BF154,0)</f>
        <v>0</v>
      </c>
      <c r="BH154" s="281">
        <f t="shared" ref="BH154" si="2106">IF($L154&gt;0,AR154,0)</f>
        <v>0</v>
      </c>
      <c r="BI154" s="281">
        <f t="shared" ref="BI154" si="2107">IF($L154&gt;0,$L154*BH154,0)</f>
        <v>0</v>
      </c>
      <c r="BJ154" s="281">
        <f t="shared" ref="BJ154" si="2108">IF($L154&gt;0,AT154,0)</f>
        <v>0</v>
      </c>
      <c r="BK154" s="287">
        <f t="shared" ref="BK154" si="2109">IF($L154&gt;0,$L154*BJ154,0)</f>
        <v>0</v>
      </c>
      <c r="BL154" s="306">
        <f>IF(F154=vstupy!F$6,"1",0)</f>
        <v>0</v>
      </c>
      <c r="BM154" s="282">
        <f t="shared" ref="BM154" si="2110">IF($BL154="1",AF154,0)</f>
        <v>0</v>
      </c>
      <c r="BN154" s="281">
        <f t="shared" ref="BN154" si="2111">IF($BL154="1",AG154,0)</f>
        <v>0</v>
      </c>
      <c r="BO154" s="281">
        <f t="shared" ref="BO154" si="2112">IF($BL154="1",AH154,0)</f>
        <v>0</v>
      </c>
      <c r="BP154" s="281">
        <f t="shared" ref="BP154" si="2113">IF($BL154="1",AI154,0)</f>
        <v>0</v>
      </c>
      <c r="BQ154" s="281">
        <f t="shared" ref="BQ154" si="2114">IF($BL154="1",AJ154,0)</f>
        <v>0</v>
      </c>
      <c r="BR154" s="281">
        <f t="shared" ref="BR154" si="2115">IF($BL154="1",AK154,0)</f>
        <v>0</v>
      </c>
      <c r="BS154" s="281">
        <f t="shared" ref="BS154" si="2116">IF($BL154="1",AL154,0)</f>
        <v>0</v>
      </c>
      <c r="BT154" s="287">
        <f t="shared" ref="BT154" si="2117">IF($BL154="1",AM154,0)</f>
        <v>0</v>
      </c>
      <c r="BU154" s="282">
        <f t="shared" ref="BU154" si="2118">IF($BL154="1",AN154,0)</f>
        <v>0</v>
      </c>
      <c r="BV154" s="271">
        <f t="shared" ref="BV154" si="2119">IF($BL154="1",AO154,0)</f>
        <v>0</v>
      </c>
      <c r="BW154" s="271">
        <f t="shared" ref="BW154" si="2120">IF($BL154="1",AP154,0)</f>
        <v>0</v>
      </c>
      <c r="BX154" s="271">
        <f t="shared" ref="BX154" si="2121">IF($BL154="1",AQ154,0)</f>
        <v>0</v>
      </c>
      <c r="BY154" s="271">
        <f t="shared" ref="BY154" si="2122">IF($BL154="1",AR154,0)</f>
        <v>0</v>
      </c>
      <c r="BZ154" s="271">
        <f t="shared" ref="BZ154" si="2123">IF($BL154="1",AS154,0)</f>
        <v>0</v>
      </c>
      <c r="CA154" s="271">
        <f t="shared" ref="CA154" si="2124">IF($BL154="1",AT154,0)</f>
        <v>0</v>
      </c>
      <c r="CB154" s="272">
        <f t="shared" ref="CB154" si="2125">IF($BL154="1",AU154,0)</f>
        <v>0</v>
      </c>
      <c r="CC154" s="282">
        <f>IFERROR(IF($X154="N/A",Z154+AB154+AD154,X154+Z154+AB154+AD154),0)</f>
        <v>0</v>
      </c>
      <c r="CD154" s="287">
        <f>Y154+AA154+AC154+AE154</f>
        <v>0</v>
      </c>
    </row>
    <row r="155" spans="2:82" ht="12.6" customHeight="1" x14ac:dyDescent="0.2">
      <c r="B155" s="346"/>
      <c r="C155" s="329"/>
      <c r="D155" s="329"/>
      <c r="E155" s="329"/>
      <c r="F155" s="314"/>
      <c r="G155" s="327"/>
      <c r="H155" s="314"/>
      <c r="I155" s="314"/>
      <c r="J155" s="316"/>
      <c r="K155" s="314"/>
      <c r="L155" s="316"/>
      <c r="M155" s="314"/>
      <c r="N155" s="314"/>
      <c r="O155" s="314"/>
      <c r="P155" s="317"/>
      <c r="Q155" s="315"/>
      <c r="R155" s="313"/>
      <c r="S155" s="314"/>
      <c r="T155" s="153" t="s">
        <v>51</v>
      </c>
      <c r="U155" s="218">
        <f>IFERROR(VLOOKUP(T155,vstupy!$B$2:$C$12,2,FALSE),0)</f>
        <v>0</v>
      </c>
      <c r="V155" s="315"/>
      <c r="W155" s="335"/>
      <c r="X155" s="332"/>
      <c r="Y155" s="310"/>
      <c r="Z155" s="310"/>
      <c r="AA155" s="310"/>
      <c r="AB155" s="310"/>
      <c r="AC155" s="310"/>
      <c r="AD155" s="310"/>
      <c r="AE155" s="345"/>
      <c r="AF155" s="282"/>
      <c r="AG155" s="281"/>
      <c r="AH155" s="281"/>
      <c r="AI155" s="281"/>
      <c r="AJ155" s="281"/>
      <c r="AK155" s="281"/>
      <c r="AL155" s="281"/>
      <c r="AM155" s="287"/>
      <c r="AN155" s="271"/>
      <c r="AO155" s="271"/>
      <c r="AP155" s="271"/>
      <c r="AQ155" s="271"/>
      <c r="AR155" s="271"/>
      <c r="AS155" s="271"/>
      <c r="AT155" s="271"/>
      <c r="AU155" s="297"/>
      <c r="AV155" s="282"/>
      <c r="AW155" s="281"/>
      <c r="AX155" s="281"/>
      <c r="AY155" s="281"/>
      <c r="AZ155" s="281"/>
      <c r="BA155" s="281"/>
      <c r="BB155" s="281"/>
      <c r="BC155" s="287"/>
      <c r="BD155" s="282"/>
      <c r="BE155" s="281"/>
      <c r="BF155" s="281"/>
      <c r="BG155" s="281"/>
      <c r="BH155" s="281"/>
      <c r="BI155" s="281"/>
      <c r="BJ155" s="281"/>
      <c r="BK155" s="287"/>
      <c r="BL155" s="306"/>
      <c r="BM155" s="282"/>
      <c r="BN155" s="281"/>
      <c r="BO155" s="281"/>
      <c r="BP155" s="281"/>
      <c r="BQ155" s="281"/>
      <c r="BR155" s="281"/>
      <c r="BS155" s="281"/>
      <c r="BT155" s="287"/>
      <c r="BU155" s="282"/>
      <c r="BV155" s="271"/>
      <c r="BW155" s="271"/>
      <c r="BX155" s="271"/>
      <c r="BY155" s="271"/>
      <c r="BZ155" s="271"/>
      <c r="CA155" s="271"/>
      <c r="CB155" s="272"/>
      <c r="CC155" s="282"/>
      <c r="CD155" s="287"/>
    </row>
    <row r="156" spans="2:82" ht="12.6" customHeight="1" x14ac:dyDescent="0.2">
      <c r="B156" s="346"/>
      <c r="C156" s="329"/>
      <c r="D156" s="329"/>
      <c r="E156" s="329"/>
      <c r="F156" s="314"/>
      <c r="G156" s="327"/>
      <c r="H156" s="314"/>
      <c r="I156" s="314"/>
      <c r="J156" s="316"/>
      <c r="K156" s="314"/>
      <c r="L156" s="316"/>
      <c r="M156" s="314"/>
      <c r="N156" s="314"/>
      <c r="O156" s="314"/>
      <c r="P156" s="317"/>
      <c r="Q156" s="315"/>
      <c r="R156" s="313"/>
      <c r="S156" s="314"/>
      <c r="T156" s="153" t="s">
        <v>51</v>
      </c>
      <c r="U156" s="218">
        <f>IFERROR(VLOOKUP(T156,vstupy!$B$2:$C$12,2,FALSE),0)</f>
        <v>0</v>
      </c>
      <c r="V156" s="315"/>
      <c r="W156" s="335"/>
      <c r="X156" s="333"/>
      <c r="Y156" s="310"/>
      <c r="Z156" s="310"/>
      <c r="AA156" s="310"/>
      <c r="AB156" s="310"/>
      <c r="AC156" s="310"/>
      <c r="AD156" s="310"/>
      <c r="AE156" s="345"/>
      <c r="AF156" s="282"/>
      <c r="AG156" s="281"/>
      <c r="AH156" s="281"/>
      <c r="AI156" s="281"/>
      <c r="AJ156" s="281"/>
      <c r="AK156" s="281"/>
      <c r="AL156" s="281"/>
      <c r="AM156" s="287"/>
      <c r="AN156" s="271"/>
      <c r="AO156" s="271"/>
      <c r="AP156" s="271"/>
      <c r="AQ156" s="271"/>
      <c r="AR156" s="271"/>
      <c r="AS156" s="271"/>
      <c r="AT156" s="271"/>
      <c r="AU156" s="297"/>
      <c r="AV156" s="282"/>
      <c r="AW156" s="281"/>
      <c r="AX156" s="281"/>
      <c r="AY156" s="281"/>
      <c r="AZ156" s="281"/>
      <c r="BA156" s="281"/>
      <c r="BB156" s="281"/>
      <c r="BC156" s="287"/>
      <c r="BD156" s="282"/>
      <c r="BE156" s="281"/>
      <c r="BF156" s="281"/>
      <c r="BG156" s="281"/>
      <c r="BH156" s="281"/>
      <c r="BI156" s="281"/>
      <c r="BJ156" s="281"/>
      <c r="BK156" s="287"/>
      <c r="BL156" s="306"/>
      <c r="BM156" s="282"/>
      <c r="BN156" s="281"/>
      <c r="BO156" s="281"/>
      <c r="BP156" s="281"/>
      <c r="BQ156" s="281"/>
      <c r="BR156" s="281"/>
      <c r="BS156" s="281"/>
      <c r="BT156" s="287"/>
      <c r="BU156" s="282"/>
      <c r="BV156" s="271"/>
      <c r="BW156" s="271"/>
      <c r="BX156" s="271"/>
      <c r="BY156" s="271"/>
      <c r="BZ156" s="271"/>
      <c r="CA156" s="271"/>
      <c r="CB156" s="272"/>
      <c r="CC156" s="282"/>
      <c r="CD156" s="287"/>
    </row>
    <row r="157" spans="2:82" ht="12.6" customHeight="1" x14ac:dyDescent="0.2">
      <c r="B157" s="346">
        <v>50</v>
      </c>
      <c r="C157" s="329"/>
      <c r="D157" s="329"/>
      <c r="E157" s="329"/>
      <c r="F157" s="314" t="s">
        <v>177</v>
      </c>
      <c r="G157" s="327"/>
      <c r="H157" s="314"/>
      <c r="I157" s="314"/>
      <c r="J157" s="316">
        <f>IF(I157="N",0,I157)</f>
        <v>0</v>
      </c>
      <c r="K157" s="314"/>
      <c r="L157" s="316">
        <f t="shared" si="2082"/>
        <v>0</v>
      </c>
      <c r="M157" s="314" t="s">
        <v>177</v>
      </c>
      <c r="N157" s="314"/>
      <c r="O157" s="314"/>
      <c r="P157" s="317"/>
      <c r="Q157" s="315" t="s">
        <v>50</v>
      </c>
      <c r="R157" s="313">
        <f>VLOOKUP(Q157,vstupy!$B$17:$C$27,2,FALSE)</f>
        <v>0</v>
      </c>
      <c r="S157" s="314"/>
      <c r="T157" s="153" t="s">
        <v>51</v>
      </c>
      <c r="U157" s="218">
        <f>IFERROR(VLOOKUP(T157,vstupy!$B$2:$C$12,2,FALSE),0)</f>
        <v>0</v>
      </c>
      <c r="V157" s="315" t="s">
        <v>50</v>
      </c>
      <c r="W157" s="334">
        <f>VLOOKUP(V157,vstupy!$B$17:$C$27,2,FALSE)</f>
        <v>0</v>
      </c>
      <c r="X157" s="332" t="str">
        <f t="shared" ref="X157" si="2126">IFERROR(IF(J157=0,"N",N157/I157),0)</f>
        <v>N</v>
      </c>
      <c r="Y157" s="309">
        <f t="shared" ref="Y157" si="2127">N157</f>
        <v>0</v>
      </c>
      <c r="Z157" s="309" t="str">
        <f t="shared" ref="Z157" si="2128">IFERROR(IF(J157=0,"N",O157/I157),0)</f>
        <v>N</v>
      </c>
      <c r="AA157" s="309">
        <f t="shared" si="1599"/>
        <v>0</v>
      </c>
      <c r="AB157" s="309">
        <f t="shared" ref="AB157" si="2129">P157*R157</f>
        <v>0</v>
      </c>
      <c r="AC157" s="309">
        <f t="shared" si="1998"/>
        <v>0</v>
      </c>
      <c r="AD157" s="343">
        <f t="shared" ref="AD157" si="2130">IF(S157&gt;0,IF(W157&gt;0,($G$7/160)*(S157/60)*W157,0),IF(W157&gt;0,($G$7/160)*((U157+U158+U159)/60)*W157,0))</f>
        <v>0</v>
      </c>
      <c r="AE157" s="344">
        <f t="shared" si="1954"/>
        <v>0</v>
      </c>
      <c r="AF157" s="282">
        <f>IF($M157="In (zvyšuje náklady)",X157,0)</f>
        <v>0</v>
      </c>
      <c r="AG157" s="281">
        <f t="shared" ref="AG157:AM157" si="2131">IF($M157="In (zvyšuje náklady)",Y157,0)</f>
        <v>0</v>
      </c>
      <c r="AH157" s="281">
        <f t="shared" si="2131"/>
        <v>0</v>
      </c>
      <c r="AI157" s="281">
        <f t="shared" si="2131"/>
        <v>0</v>
      </c>
      <c r="AJ157" s="281">
        <f t="shared" si="2131"/>
        <v>0</v>
      </c>
      <c r="AK157" s="281">
        <f t="shared" si="2131"/>
        <v>0</v>
      </c>
      <c r="AL157" s="281">
        <f t="shared" si="2131"/>
        <v>0</v>
      </c>
      <c r="AM157" s="287">
        <f t="shared" si="2131"/>
        <v>0</v>
      </c>
      <c r="AN157" s="298" t="str">
        <f t="shared" ref="AN157" si="2132">IF($M157="In (zvyšuje náklady)",0,X157)</f>
        <v>N</v>
      </c>
      <c r="AO157" s="298">
        <f t="shared" ref="AO157" si="2133">IF($M157="In (zvyšuje náklady)",0,Y157)</f>
        <v>0</v>
      </c>
      <c r="AP157" s="298" t="str">
        <f t="shared" ref="AP157" si="2134">IF($M157="In (zvyšuje náklady)",0,Z157)</f>
        <v>N</v>
      </c>
      <c r="AQ157" s="298">
        <f t="shared" ref="AQ157" si="2135">IF($M157="In (zvyšuje náklady)",0,AA157)</f>
        <v>0</v>
      </c>
      <c r="AR157" s="298">
        <f t="shared" ref="AR157" si="2136">IF($M157="In (zvyšuje náklady)",0,AB157)</f>
        <v>0</v>
      </c>
      <c r="AS157" s="298">
        <f t="shared" ref="AS157" si="2137">IF($M157="In (zvyšuje náklady)",0,AC157)</f>
        <v>0</v>
      </c>
      <c r="AT157" s="298">
        <f t="shared" ref="AT157" si="2138">IF($M157="In (zvyšuje náklady)",0,AD157)</f>
        <v>0</v>
      </c>
      <c r="AU157" s="296">
        <f t="shared" ref="AU157" si="2139">IF($M157="In (zvyšuje náklady)",0,AE157)</f>
        <v>0</v>
      </c>
      <c r="AV157" s="282">
        <f t="shared" ref="AV157:BB157" si="2140">IF($L157&gt;0,AF157,0)</f>
        <v>0</v>
      </c>
      <c r="AW157" s="281">
        <f t="shared" ref="AW157:AY157" si="2141">IF($L157&gt;0,$L157*AV157,0)</f>
        <v>0</v>
      </c>
      <c r="AX157" s="281">
        <f t="shared" si="2140"/>
        <v>0</v>
      </c>
      <c r="AY157" s="281">
        <f t="shared" si="2141"/>
        <v>0</v>
      </c>
      <c r="AZ157" s="281">
        <f t="shared" si="2140"/>
        <v>0</v>
      </c>
      <c r="BA157" s="281">
        <f t="shared" ref="BA157" si="2142">IF($L157&gt;0,$L157*AZ157,0)</f>
        <v>0</v>
      </c>
      <c r="BB157" s="281">
        <f t="shared" si="2140"/>
        <v>0</v>
      </c>
      <c r="BC157" s="287">
        <f t="shared" ref="BC157" si="2143">IF($L157&gt;0,$L157*BB157,0)</f>
        <v>0</v>
      </c>
      <c r="BD157" s="282">
        <f t="shared" ref="BD157" si="2144">IF($L157&gt;0,AN157,0)</f>
        <v>0</v>
      </c>
      <c r="BE157" s="281">
        <f t="shared" ref="BE157" si="2145">IF($L157&gt;0,$L157*BD157,0)</f>
        <v>0</v>
      </c>
      <c r="BF157" s="281">
        <f t="shared" ref="BF157" si="2146">IF($L157&gt;0,AP157,0)</f>
        <v>0</v>
      </c>
      <c r="BG157" s="281">
        <f t="shared" ref="BG157" si="2147">IF($L157&gt;0,$L157*BF157,0)</f>
        <v>0</v>
      </c>
      <c r="BH157" s="281">
        <f t="shared" ref="BH157" si="2148">IF($L157&gt;0,AR157,0)</f>
        <v>0</v>
      </c>
      <c r="BI157" s="281">
        <f t="shared" ref="BI157" si="2149">IF($L157&gt;0,$L157*BH157,0)</f>
        <v>0</v>
      </c>
      <c r="BJ157" s="281">
        <f t="shared" ref="BJ157" si="2150">IF($L157&gt;0,AT157,0)</f>
        <v>0</v>
      </c>
      <c r="BK157" s="287">
        <f t="shared" ref="BK157" si="2151">IF($L157&gt;0,$L157*BJ157,0)</f>
        <v>0</v>
      </c>
      <c r="BL157" s="306">
        <f>IF(F157=vstupy!F$6,"1",0)</f>
        <v>0</v>
      </c>
      <c r="BM157" s="282">
        <f t="shared" ref="BM157" si="2152">IF($BL157="1",AF157,0)</f>
        <v>0</v>
      </c>
      <c r="BN157" s="281">
        <f t="shared" ref="BN157" si="2153">IF($BL157="1",AG157,0)</f>
        <v>0</v>
      </c>
      <c r="BO157" s="281">
        <f t="shared" ref="BO157" si="2154">IF($BL157="1",AH157,0)</f>
        <v>0</v>
      </c>
      <c r="BP157" s="281">
        <f t="shared" ref="BP157" si="2155">IF($BL157="1",AI157,0)</f>
        <v>0</v>
      </c>
      <c r="BQ157" s="281">
        <f t="shared" ref="BQ157" si="2156">IF($BL157="1",AJ157,0)</f>
        <v>0</v>
      </c>
      <c r="BR157" s="281">
        <f t="shared" ref="BR157" si="2157">IF($BL157="1",AK157,0)</f>
        <v>0</v>
      </c>
      <c r="BS157" s="281">
        <f t="shared" ref="BS157" si="2158">IF($BL157="1",AL157,0)</f>
        <v>0</v>
      </c>
      <c r="BT157" s="287">
        <f t="shared" ref="BT157" si="2159">IF($BL157="1",AM157,0)</f>
        <v>0</v>
      </c>
      <c r="BU157" s="282">
        <f t="shared" ref="BU157" si="2160">IF($BL157="1",AN157,0)</f>
        <v>0</v>
      </c>
      <c r="BV157" s="271">
        <f t="shared" ref="BV157" si="2161">IF($BL157="1",AO157,0)</f>
        <v>0</v>
      </c>
      <c r="BW157" s="271">
        <f t="shared" ref="BW157" si="2162">IF($BL157="1",AP157,0)</f>
        <v>0</v>
      </c>
      <c r="BX157" s="271">
        <f t="shared" ref="BX157" si="2163">IF($BL157="1",AQ157,0)</f>
        <v>0</v>
      </c>
      <c r="BY157" s="271">
        <f t="shared" ref="BY157" si="2164">IF($BL157="1",AR157,0)</f>
        <v>0</v>
      </c>
      <c r="BZ157" s="271">
        <f t="shared" ref="BZ157" si="2165">IF($BL157="1",AS157,0)</f>
        <v>0</v>
      </c>
      <c r="CA157" s="271">
        <f t="shared" ref="CA157" si="2166">IF($BL157="1",AT157,0)</f>
        <v>0</v>
      </c>
      <c r="CB157" s="272">
        <f t="shared" ref="CB157" si="2167">IF($BL157="1",AU157,0)</f>
        <v>0</v>
      </c>
      <c r="CC157" s="282">
        <f>IFERROR(IF($X157="N/A",Z157+AB157+AD157,X157+Z157+AB157+AD157),0)</f>
        <v>0</v>
      </c>
      <c r="CD157" s="287">
        <f>Y157+AA157+AC157+AE157</f>
        <v>0</v>
      </c>
    </row>
    <row r="158" spans="2:82" ht="12.6" customHeight="1" x14ac:dyDescent="0.2">
      <c r="B158" s="346"/>
      <c r="C158" s="329"/>
      <c r="D158" s="329"/>
      <c r="E158" s="329"/>
      <c r="F158" s="314"/>
      <c r="G158" s="327"/>
      <c r="H158" s="314"/>
      <c r="I158" s="314"/>
      <c r="J158" s="316"/>
      <c r="K158" s="314"/>
      <c r="L158" s="316"/>
      <c r="M158" s="314"/>
      <c r="N158" s="314"/>
      <c r="O158" s="314"/>
      <c r="P158" s="317"/>
      <c r="Q158" s="315"/>
      <c r="R158" s="313"/>
      <c r="S158" s="314"/>
      <c r="T158" s="153" t="s">
        <v>51</v>
      </c>
      <c r="U158" s="218">
        <f>IFERROR(VLOOKUP(T158,vstupy!$B$2:$C$12,2,FALSE),0)</f>
        <v>0</v>
      </c>
      <c r="V158" s="315"/>
      <c r="W158" s="335"/>
      <c r="X158" s="332"/>
      <c r="Y158" s="310"/>
      <c r="Z158" s="310"/>
      <c r="AA158" s="310"/>
      <c r="AB158" s="310"/>
      <c r="AC158" s="310"/>
      <c r="AD158" s="310"/>
      <c r="AE158" s="345"/>
      <c r="AF158" s="282"/>
      <c r="AG158" s="281"/>
      <c r="AH158" s="281"/>
      <c r="AI158" s="281"/>
      <c r="AJ158" s="281"/>
      <c r="AK158" s="281"/>
      <c r="AL158" s="281"/>
      <c r="AM158" s="287"/>
      <c r="AN158" s="271"/>
      <c r="AO158" s="271"/>
      <c r="AP158" s="271"/>
      <c r="AQ158" s="271"/>
      <c r="AR158" s="271"/>
      <c r="AS158" s="271"/>
      <c r="AT158" s="271"/>
      <c r="AU158" s="297"/>
      <c r="AV158" s="282"/>
      <c r="AW158" s="281"/>
      <c r="AX158" s="281"/>
      <c r="AY158" s="281"/>
      <c r="AZ158" s="281"/>
      <c r="BA158" s="281"/>
      <c r="BB158" s="281"/>
      <c r="BC158" s="287"/>
      <c r="BD158" s="282"/>
      <c r="BE158" s="281"/>
      <c r="BF158" s="281"/>
      <c r="BG158" s="281"/>
      <c r="BH158" s="281"/>
      <c r="BI158" s="281"/>
      <c r="BJ158" s="281"/>
      <c r="BK158" s="287"/>
      <c r="BL158" s="306"/>
      <c r="BM158" s="282"/>
      <c r="BN158" s="281"/>
      <c r="BO158" s="281"/>
      <c r="BP158" s="281"/>
      <c r="BQ158" s="281"/>
      <c r="BR158" s="281"/>
      <c r="BS158" s="281"/>
      <c r="BT158" s="287"/>
      <c r="BU158" s="282"/>
      <c r="BV158" s="271"/>
      <c r="BW158" s="271"/>
      <c r="BX158" s="271"/>
      <c r="BY158" s="271"/>
      <c r="BZ158" s="271"/>
      <c r="CA158" s="271"/>
      <c r="CB158" s="272"/>
      <c r="CC158" s="282"/>
      <c r="CD158" s="287"/>
    </row>
    <row r="159" spans="2:82" ht="12.6" customHeight="1" thickBot="1" x14ac:dyDescent="0.25">
      <c r="B159" s="346"/>
      <c r="C159" s="329"/>
      <c r="D159" s="329"/>
      <c r="E159" s="329"/>
      <c r="F159" s="314"/>
      <c r="G159" s="327"/>
      <c r="H159" s="314"/>
      <c r="I159" s="314"/>
      <c r="J159" s="316"/>
      <c r="K159" s="314"/>
      <c r="L159" s="316"/>
      <c r="M159" s="314"/>
      <c r="N159" s="314"/>
      <c r="O159" s="314"/>
      <c r="P159" s="317"/>
      <c r="Q159" s="315"/>
      <c r="R159" s="313"/>
      <c r="S159" s="314"/>
      <c r="T159" s="153" t="s">
        <v>51</v>
      </c>
      <c r="U159" s="218">
        <f>IFERROR(VLOOKUP(T159,vstupy!$B$2:$C$12,2,FALSE),0)</f>
        <v>0</v>
      </c>
      <c r="V159" s="315"/>
      <c r="W159" s="335"/>
      <c r="X159" s="333"/>
      <c r="Y159" s="310"/>
      <c r="Z159" s="310"/>
      <c r="AA159" s="310"/>
      <c r="AB159" s="310"/>
      <c r="AC159" s="310"/>
      <c r="AD159" s="310"/>
      <c r="AE159" s="345"/>
      <c r="AF159" s="304"/>
      <c r="AG159" s="288"/>
      <c r="AH159" s="288"/>
      <c r="AI159" s="288"/>
      <c r="AJ159" s="288"/>
      <c r="AK159" s="288"/>
      <c r="AL159" s="288"/>
      <c r="AM159" s="289"/>
      <c r="AN159" s="271"/>
      <c r="AO159" s="271"/>
      <c r="AP159" s="271"/>
      <c r="AQ159" s="271"/>
      <c r="AR159" s="271"/>
      <c r="AS159" s="271"/>
      <c r="AT159" s="271"/>
      <c r="AU159" s="297"/>
      <c r="AV159" s="304"/>
      <c r="AW159" s="288"/>
      <c r="AX159" s="288"/>
      <c r="AY159" s="288"/>
      <c r="AZ159" s="288"/>
      <c r="BA159" s="288"/>
      <c r="BB159" s="288"/>
      <c r="BC159" s="289"/>
      <c r="BD159" s="304"/>
      <c r="BE159" s="288"/>
      <c r="BF159" s="288"/>
      <c r="BG159" s="288"/>
      <c r="BH159" s="288"/>
      <c r="BI159" s="288"/>
      <c r="BJ159" s="288"/>
      <c r="BK159" s="289"/>
      <c r="BL159" s="306"/>
      <c r="BM159" s="304"/>
      <c r="BN159" s="288"/>
      <c r="BO159" s="288"/>
      <c r="BP159" s="288"/>
      <c r="BQ159" s="288"/>
      <c r="BR159" s="288"/>
      <c r="BS159" s="288"/>
      <c r="BT159" s="289"/>
      <c r="BU159" s="304"/>
      <c r="BV159" s="273"/>
      <c r="BW159" s="273"/>
      <c r="BX159" s="273"/>
      <c r="BY159" s="273"/>
      <c r="BZ159" s="273"/>
      <c r="CA159" s="273"/>
      <c r="CB159" s="274"/>
      <c r="CC159" s="304"/>
      <c r="CD159" s="289"/>
    </row>
    <row r="160" spans="2:82" ht="13.5" thickBot="1" x14ac:dyDescent="0.25">
      <c r="B160" s="219" t="s">
        <v>83</v>
      </c>
      <c r="C160" s="220"/>
      <c r="D160" s="220"/>
      <c r="E160" s="220"/>
      <c r="F160" s="221"/>
      <c r="G160" s="221"/>
      <c r="H160" s="220"/>
      <c r="I160" s="221"/>
      <c r="J160" s="222"/>
      <c r="K160" s="221"/>
      <c r="L160" s="222"/>
      <c r="M160" s="221"/>
      <c r="N160" s="220"/>
      <c r="O160" s="220"/>
      <c r="P160" s="226"/>
      <c r="Q160" s="217"/>
      <c r="R160" s="217"/>
      <c r="S160" s="220"/>
      <c r="T160" s="153"/>
      <c r="U160" s="218"/>
      <c r="V160" s="214"/>
      <c r="W160" s="189"/>
      <c r="X160" s="190"/>
      <c r="Y160" s="191"/>
      <c r="Z160" s="192"/>
      <c r="AA160" s="191"/>
      <c r="AB160" s="76"/>
      <c r="AC160" s="191"/>
      <c r="AD160" s="76"/>
      <c r="AE160" s="149"/>
      <c r="AF160" s="193">
        <f t="shared" ref="AF160:AK160" si="2168">SUM(AF10:AF159)</f>
        <v>0</v>
      </c>
      <c r="AG160" s="194">
        <f t="shared" si="2168"/>
        <v>0</v>
      </c>
      <c r="AH160" s="194">
        <f t="shared" si="2168"/>
        <v>0</v>
      </c>
      <c r="AI160" s="194">
        <f t="shared" si="2168"/>
        <v>0</v>
      </c>
      <c r="AJ160" s="194">
        <f t="shared" si="2168"/>
        <v>1.25</v>
      </c>
      <c r="AK160" s="194">
        <f t="shared" si="2168"/>
        <v>3145</v>
      </c>
      <c r="AL160" s="194">
        <f t="shared" ref="AL160:AM160" si="2169">SUM(AL10:AL159)</f>
        <v>1.1967187500000001</v>
      </c>
      <c r="AM160" s="195">
        <f t="shared" si="2169"/>
        <v>3010.944375</v>
      </c>
      <c r="AN160" s="196">
        <f t="shared" ref="AN160:AS160" si="2170">SUM(AN10:AN159)</f>
        <v>0</v>
      </c>
      <c r="AO160" s="197">
        <f t="shared" si="2170"/>
        <v>0</v>
      </c>
      <c r="AP160" s="197">
        <f t="shared" si="2170"/>
        <v>0</v>
      </c>
      <c r="AQ160" s="197">
        <f t="shared" si="2170"/>
        <v>0</v>
      </c>
      <c r="AR160" s="197">
        <f t="shared" si="2170"/>
        <v>7264.5</v>
      </c>
      <c r="AS160" s="197">
        <f t="shared" si="2170"/>
        <v>91828.5</v>
      </c>
      <c r="AT160" s="197">
        <f t="shared" ref="AT160:AU160" si="2171">SUM(AT10:AT159)</f>
        <v>203.44218750000002</v>
      </c>
      <c r="AU160" s="198">
        <f t="shared" si="2171"/>
        <v>14851.2796875</v>
      </c>
      <c r="AV160" s="194">
        <f t="shared" ref="AV160" si="2172">SUM(AV10:AV159)</f>
        <v>0</v>
      </c>
      <c r="AW160" s="194">
        <f t="shared" ref="AW160" si="2173">SUM(AW10:AW159)</f>
        <v>0</v>
      </c>
      <c r="AX160" s="194">
        <f t="shared" ref="AX160" si="2174">SUM(AX10:AX159)</f>
        <v>0</v>
      </c>
      <c r="AY160" s="194">
        <f t="shared" ref="AY160" si="2175">SUM(AY10:AY159)</f>
        <v>0</v>
      </c>
      <c r="AZ160" s="194">
        <f t="shared" ref="AZ160" si="2176">SUM(AZ10:AZ159)</f>
        <v>0</v>
      </c>
      <c r="BA160" s="199">
        <f t="shared" ref="BA160:BK160" si="2177">SUM(BA10:BA159)</f>
        <v>0</v>
      </c>
      <c r="BB160" s="200">
        <f t="shared" si="2177"/>
        <v>0</v>
      </c>
      <c r="BC160" s="195">
        <f t="shared" si="2177"/>
        <v>0</v>
      </c>
      <c r="BD160" s="194">
        <f t="shared" si="2177"/>
        <v>0</v>
      </c>
      <c r="BE160" s="194">
        <f t="shared" si="2177"/>
        <v>0</v>
      </c>
      <c r="BF160" s="194">
        <f t="shared" si="2177"/>
        <v>0</v>
      </c>
      <c r="BG160" s="194">
        <f t="shared" si="2177"/>
        <v>0</v>
      </c>
      <c r="BH160" s="194">
        <f t="shared" si="2177"/>
        <v>0</v>
      </c>
      <c r="BI160" s="199">
        <f t="shared" si="2177"/>
        <v>0</v>
      </c>
      <c r="BJ160" s="200">
        <f t="shared" si="2177"/>
        <v>0</v>
      </c>
      <c r="BK160" s="195">
        <f t="shared" si="2177"/>
        <v>0</v>
      </c>
      <c r="BL160" s="201"/>
      <c r="BM160" s="193">
        <f t="shared" ref="BM160:BX160" si="2178">SUM(BM10:BM159)</f>
        <v>0</v>
      </c>
      <c r="BN160" s="194">
        <f t="shared" si="2178"/>
        <v>0</v>
      </c>
      <c r="BO160" s="194">
        <f t="shared" si="2178"/>
        <v>0</v>
      </c>
      <c r="BP160" s="194">
        <f t="shared" si="2178"/>
        <v>0</v>
      </c>
      <c r="BQ160" s="194">
        <f t="shared" si="2178"/>
        <v>0</v>
      </c>
      <c r="BR160" s="194">
        <f t="shared" si="2178"/>
        <v>0</v>
      </c>
      <c r="BS160" s="194">
        <f t="shared" ref="BS160:BT160" si="2179">SUM(BS10:BS159)</f>
        <v>0</v>
      </c>
      <c r="BT160" s="195">
        <f t="shared" si="2179"/>
        <v>0</v>
      </c>
      <c r="BU160" s="196">
        <f t="shared" si="2178"/>
        <v>0</v>
      </c>
      <c r="BV160" s="197">
        <f t="shared" si="2178"/>
        <v>0</v>
      </c>
      <c r="BW160" s="197">
        <f t="shared" si="2178"/>
        <v>0</v>
      </c>
      <c r="BX160" s="197">
        <f t="shared" si="2178"/>
        <v>0</v>
      </c>
      <c r="BY160" s="197">
        <f t="shared" ref="BY160:CD160" si="2180">SUM(BY10:BY159)</f>
        <v>0</v>
      </c>
      <c r="BZ160" s="197">
        <f t="shared" si="2180"/>
        <v>0</v>
      </c>
      <c r="CA160" s="197">
        <f t="shared" si="2180"/>
        <v>0</v>
      </c>
      <c r="CB160" s="202">
        <f t="shared" si="2180"/>
        <v>0</v>
      </c>
      <c r="CC160" s="196">
        <f t="shared" si="2180"/>
        <v>7470.3889062500002</v>
      </c>
      <c r="CD160" s="198">
        <f t="shared" si="2180"/>
        <v>112835.72406250001</v>
      </c>
    </row>
    <row r="161" spans="3:82" x14ac:dyDescent="0.2">
      <c r="AC161" s="203"/>
      <c r="AK161" s="203">
        <f>AG160+AI160+AK160+AM160</f>
        <v>6155.944375</v>
      </c>
      <c r="AS161" s="203">
        <f>AO160+AQ160+AS160+AU160</f>
        <v>106679.77968750001</v>
      </c>
      <c r="BA161" s="203">
        <f>AW160+AY160+BA160+BC160</f>
        <v>0</v>
      </c>
      <c r="BI161" s="203">
        <f>BE160+BG160+BI160+BK160</f>
        <v>0</v>
      </c>
      <c r="BR161" s="203">
        <f>BN160+BP160+BR160+BT160</f>
        <v>0</v>
      </c>
      <c r="BZ161" s="203">
        <f>BV160+BX160+BZ160+CB160</f>
        <v>0</v>
      </c>
      <c r="CC161" s="203"/>
    </row>
    <row r="162" spans="3:82" x14ac:dyDescent="0.2">
      <c r="AK162" s="203"/>
      <c r="BP162" s="162" t="s">
        <v>186</v>
      </c>
      <c r="BR162" s="203">
        <f>BP160+BR160+BT160</f>
        <v>0</v>
      </c>
      <c r="BX162" s="162" t="s">
        <v>186</v>
      </c>
      <c r="BZ162" s="203">
        <f>BX160+BZ160+CB160</f>
        <v>0</v>
      </c>
    </row>
    <row r="163" spans="3:82" x14ac:dyDescent="0.2">
      <c r="AI163" s="203"/>
    </row>
    <row r="164" spans="3:82" x14ac:dyDescent="0.2">
      <c r="AR164" s="162" t="s">
        <v>199</v>
      </c>
    </row>
    <row r="165" spans="3:82" ht="41.25" customHeight="1" x14ac:dyDescent="0.2">
      <c r="AQ165" s="162" t="s">
        <v>200</v>
      </c>
      <c r="AS165" s="203">
        <f>AK161+AS161</f>
        <v>112835.72406250001</v>
      </c>
    </row>
    <row r="166" spans="3:82" ht="12.75" customHeight="1" x14ac:dyDescent="0.2">
      <c r="AQ166" s="162" t="s">
        <v>201</v>
      </c>
      <c r="AS166" s="203">
        <f>'Krok 2- Tabuľky na skopírovanie'!C10+'Krok 2- Tabuľky na skopírovanie'!E10</f>
        <v>112835.72406250001</v>
      </c>
    </row>
    <row r="167" spans="3:82" s="152" customFormat="1" ht="23.25" customHeight="1" x14ac:dyDescent="0.2">
      <c r="C167" s="150"/>
      <c r="D167" s="150"/>
      <c r="E167" s="150"/>
      <c r="F167" s="151"/>
      <c r="G167" s="151"/>
      <c r="H167" s="150"/>
      <c r="I167" s="150"/>
      <c r="J167" s="160"/>
      <c r="K167" s="150"/>
      <c r="L167" s="160"/>
      <c r="M167" s="151"/>
      <c r="N167" s="150"/>
      <c r="O167" s="150"/>
      <c r="S167" s="150"/>
      <c r="T167" s="150"/>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t="s">
        <v>202</v>
      </c>
      <c r="AR167" s="204"/>
      <c r="AS167" s="205">
        <f>AS166-AS165</f>
        <v>0</v>
      </c>
      <c r="AT167" s="204"/>
      <c r="AU167" s="204"/>
      <c r="AV167" s="204"/>
      <c r="AW167" s="204"/>
      <c r="AX167" s="204"/>
      <c r="AY167" s="204"/>
      <c r="AZ167" s="204"/>
      <c r="BA167" s="204"/>
      <c r="BB167" s="204"/>
      <c r="BC167" s="204"/>
      <c r="BD167" s="204"/>
      <c r="BE167" s="204"/>
      <c r="BF167" s="204"/>
      <c r="BG167" s="204"/>
      <c r="BH167" s="204"/>
      <c r="BI167" s="204"/>
      <c r="BJ167" s="204"/>
      <c r="BK167" s="204"/>
      <c r="BL167" s="206"/>
      <c r="BM167" s="204"/>
      <c r="BN167" s="204"/>
      <c r="BO167" s="204"/>
      <c r="BP167" s="204"/>
      <c r="BQ167" s="204"/>
      <c r="BR167" s="204"/>
      <c r="BS167" s="204"/>
      <c r="BT167" s="204"/>
      <c r="BU167" s="204"/>
      <c r="BV167" s="204"/>
      <c r="BW167" s="204"/>
      <c r="BX167" s="204"/>
      <c r="BY167" s="204"/>
      <c r="BZ167" s="204"/>
      <c r="CA167" s="204"/>
      <c r="CB167" s="204"/>
      <c r="CC167" s="204"/>
      <c r="CD167" s="204"/>
    </row>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3" spans="3:82" ht="12.75" customHeight="1" x14ac:dyDescent="0.2"/>
    <row r="175" spans="3:82" ht="12.75" customHeight="1" x14ac:dyDescent="0.2"/>
    <row r="176" spans="3:82" ht="12.75" customHeight="1" x14ac:dyDescent="0.2"/>
  </sheetData>
  <sheetProtection algorithmName="SHA-512" hashValue="PTLub+1Ub71FmZ+C04p8dz+Qd5A4vXQe1ExZP9VaTiYTYMN1OiAqXSDYqiX85WNrS2xLO+JEIqKiWxYAg30aOQ==" saltValue="ewxPBAvJ6cFmim5nc3nyFg==" spinCount="100000" sheet="1" objects="1" scenarios="1"/>
  <mergeCells count="4006">
    <mergeCell ref="C2:H2"/>
    <mergeCell ref="K55:K57"/>
    <mergeCell ref="K112:K114"/>
    <mergeCell ref="K115:K117"/>
    <mergeCell ref="K118:K120"/>
    <mergeCell ref="K121:K123"/>
    <mergeCell ref="K124:K126"/>
    <mergeCell ref="K127:K129"/>
    <mergeCell ref="K130:K132"/>
    <mergeCell ref="K133:K135"/>
    <mergeCell ref="K136:K138"/>
    <mergeCell ref="K139:K141"/>
    <mergeCell ref="K142:K144"/>
    <mergeCell ref="K145:K147"/>
    <mergeCell ref="K148:K150"/>
    <mergeCell ref="K151:K153"/>
    <mergeCell ref="K154:K156"/>
    <mergeCell ref="K8:K9"/>
    <mergeCell ref="K10:K12"/>
    <mergeCell ref="K13:K15"/>
    <mergeCell ref="K16:K18"/>
    <mergeCell ref="K19:K21"/>
    <mergeCell ref="K22:K24"/>
    <mergeCell ref="K25:K27"/>
    <mergeCell ref="K28:K30"/>
    <mergeCell ref="K31:K33"/>
    <mergeCell ref="K157:K159"/>
    <mergeCell ref="K61:K63"/>
    <mergeCell ref="K64:K66"/>
    <mergeCell ref="K67:K69"/>
    <mergeCell ref="K70:K72"/>
    <mergeCell ref="K73:K75"/>
    <mergeCell ref="K76:K78"/>
    <mergeCell ref="K79:K81"/>
    <mergeCell ref="K82:K84"/>
    <mergeCell ref="K85:K87"/>
    <mergeCell ref="K88:K90"/>
    <mergeCell ref="K91:K93"/>
    <mergeCell ref="K94:K96"/>
    <mergeCell ref="K97:K99"/>
    <mergeCell ref="K100:K102"/>
    <mergeCell ref="K103:K105"/>
    <mergeCell ref="D115:D117"/>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4:D156"/>
    <mergeCell ref="D157:D159"/>
    <mergeCell ref="K109:K111"/>
    <mergeCell ref="AE34:AE36"/>
    <mergeCell ref="AB34:AB36"/>
    <mergeCell ref="AC34:AC36"/>
    <mergeCell ref="AB40:AB42"/>
    <mergeCell ref="AC40:AC42"/>
    <mergeCell ref="AC37:AC39"/>
    <mergeCell ref="L25:L27"/>
    <mergeCell ref="L28:L30"/>
    <mergeCell ref="L31:L33"/>
    <mergeCell ref="L34:L36"/>
    <mergeCell ref="L37:L39"/>
    <mergeCell ref="L40:L42"/>
    <mergeCell ref="L43:L45"/>
    <mergeCell ref="L46:L48"/>
    <mergeCell ref="AD40:AD42"/>
    <mergeCell ref="AA40:AA42"/>
    <mergeCell ref="D106:D108"/>
    <mergeCell ref="L88:L90"/>
    <mergeCell ref="L91:L93"/>
    <mergeCell ref="L94:L96"/>
    <mergeCell ref="L97:L99"/>
    <mergeCell ref="L100:L102"/>
    <mergeCell ref="L103:L105"/>
    <mergeCell ref="L106:L108"/>
    <mergeCell ref="J100:J102"/>
    <mergeCell ref="J103:J105"/>
    <mergeCell ref="J106:J108"/>
    <mergeCell ref="F91:F93"/>
    <mergeCell ref="K52:K54"/>
    <mergeCell ref="D58:D60"/>
    <mergeCell ref="D61:D63"/>
    <mergeCell ref="D64:D66"/>
    <mergeCell ref="B49:B51"/>
    <mergeCell ref="V49:V51"/>
    <mergeCell ref="X49:X51"/>
    <mergeCell ref="W49:W51"/>
    <mergeCell ref="B46:B48"/>
    <mergeCell ref="D8: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K34:K36"/>
    <mergeCell ref="K37:K39"/>
    <mergeCell ref="K40:K42"/>
    <mergeCell ref="K43:K45"/>
    <mergeCell ref="K46:K48"/>
    <mergeCell ref="K49:K51"/>
    <mergeCell ref="S37:S39"/>
    <mergeCell ref="E10:E12"/>
    <mergeCell ref="E13:E15"/>
    <mergeCell ref="E16:E18"/>
    <mergeCell ref="E19:E21"/>
    <mergeCell ref="E22:E24"/>
    <mergeCell ref="AD19:AD21"/>
    <mergeCell ref="V25:V27"/>
    <mergeCell ref="X25:X27"/>
    <mergeCell ref="W25:W27"/>
    <mergeCell ref="B31:B33"/>
    <mergeCell ref="C31:C33"/>
    <mergeCell ref="V31:V33"/>
    <mergeCell ref="B25:B27"/>
    <mergeCell ref="AE19:AE21"/>
    <mergeCell ref="AA19:AA21"/>
    <mergeCell ref="AB19:AB21"/>
    <mergeCell ref="AC19:AC21"/>
    <mergeCell ref="B28:B30"/>
    <mergeCell ref="C28:C30"/>
    <mergeCell ref="L19:L21"/>
    <mergeCell ref="L22:L24"/>
    <mergeCell ref="J19:J21"/>
    <mergeCell ref="J22:J24"/>
    <mergeCell ref="J25:J27"/>
    <mergeCell ref="J28:J30"/>
    <mergeCell ref="J31:J33"/>
    <mergeCell ref="AD22:AD24"/>
    <mergeCell ref="S31:S33"/>
    <mergeCell ref="AD25:AD27"/>
    <mergeCell ref="AA22:AA24"/>
    <mergeCell ref="X31:X33"/>
    <mergeCell ref="G25:G27"/>
    <mergeCell ref="B19:B21"/>
    <mergeCell ref="C19:C21"/>
    <mergeCell ref="V19:V21"/>
    <mergeCell ref="X19:X21"/>
    <mergeCell ref="W19:W21"/>
    <mergeCell ref="AF8:AG8"/>
    <mergeCell ref="AJ8:AK8"/>
    <mergeCell ref="AF10:AF12"/>
    <mergeCell ref="B40:B42"/>
    <mergeCell ref="B16:B18"/>
    <mergeCell ref="V16:V18"/>
    <mergeCell ref="B43:B45"/>
    <mergeCell ref="C43:C45"/>
    <mergeCell ref="V43:V45"/>
    <mergeCell ref="C25:C27"/>
    <mergeCell ref="B22:B24"/>
    <mergeCell ref="C22:C24"/>
    <mergeCell ref="V22:V24"/>
    <mergeCell ref="W22:W24"/>
    <mergeCell ref="W34:W36"/>
    <mergeCell ref="AE40:AE42"/>
    <mergeCell ref="H28:H30"/>
    <mergeCell ref="E31:E33"/>
    <mergeCell ref="G31:G33"/>
    <mergeCell ref="H31:H33"/>
    <mergeCell ref="E34:E36"/>
    <mergeCell ref="G34:G36"/>
    <mergeCell ref="H34:H36"/>
    <mergeCell ref="E37:E39"/>
    <mergeCell ref="G37:G39"/>
    <mergeCell ref="H37:H39"/>
    <mergeCell ref="X34:X36"/>
    <mergeCell ref="AB25:AB27"/>
    <mergeCell ref="AC25:AC27"/>
    <mergeCell ref="C40:C42"/>
    <mergeCell ref="V40:V42"/>
    <mergeCell ref="X40:X42"/>
    <mergeCell ref="AC10:AC12"/>
    <mergeCell ref="AA10:AA12"/>
    <mergeCell ref="AD10:AD12"/>
    <mergeCell ref="AE10:AE12"/>
    <mergeCell ref="AB10:AB12"/>
    <mergeCell ref="AB13:AB15"/>
    <mergeCell ref="AC13:AC15"/>
    <mergeCell ref="AA13:AA15"/>
    <mergeCell ref="AB37:AB39"/>
    <mergeCell ref="AB16:AB18"/>
    <mergeCell ref="AB8:AC8"/>
    <mergeCell ref="X16:X18"/>
    <mergeCell ref="W16:W18"/>
    <mergeCell ref="W31:W33"/>
    <mergeCell ref="X10:X12"/>
    <mergeCell ref="W10:W12"/>
    <mergeCell ref="AD16:AD18"/>
    <mergeCell ref="AE16:AE18"/>
    <mergeCell ref="X28:X30"/>
    <mergeCell ref="W28:W30"/>
    <mergeCell ref="AD28:AD30"/>
    <mergeCell ref="AE28:AE30"/>
    <mergeCell ref="AA28:AA30"/>
    <mergeCell ref="AB28:AB30"/>
    <mergeCell ref="AE22:AE24"/>
    <mergeCell ref="AE25:AE27"/>
    <mergeCell ref="AA25:AA27"/>
    <mergeCell ref="AA34:AA36"/>
    <mergeCell ref="AD31:AD33"/>
    <mergeCell ref="AE31:AE33"/>
    <mergeCell ref="AA31:AA33"/>
    <mergeCell ref="AD34:AD36"/>
    <mergeCell ref="B6:C6"/>
    <mergeCell ref="B37:B39"/>
    <mergeCell ref="C37:C39"/>
    <mergeCell ref="V37:V39"/>
    <mergeCell ref="X37:X39"/>
    <mergeCell ref="W13:W15"/>
    <mergeCell ref="X13:X15"/>
    <mergeCell ref="AD13:AD15"/>
    <mergeCell ref="B13:B15"/>
    <mergeCell ref="C13:C15"/>
    <mergeCell ref="V13:V15"/>
    <mergeCell ref="AE13:AE15"/>
    <mergeCell ref="C16:C18"/>
    <mergeCell ref="B8:B9"/>
    <mergeCell ref="C8:C9"/>
    <mergeCell ref="T9:U9"/>
    <mergeCell ref="B10:B12"/>
    <mergeCell ref="C10:C12"/>
    <mergeCell ref="V10:V12"/>
    <mergeCell ref="W8:W9"/>
    <mergeCell ref="AD8:AE8"/>
    <mergeCell ref="V28:V30"/>
    <mergeCell ref="AC28:AC30"/>
    <mergeCell ref="AB22:AB24"/>
    <mergeCell ref="AC22:AC24"/>
    <mergeCell ref="B34:B36"/>
    <mergeCell ref="C34:C36"/>
    <mergeCell ref="V34:V36"/>
    <mergeCell ref="AA16:AA18"/>
    <mergeCell ref="X22:X24"/>
    <mergeCell ref="H25:H27"/>
    <mergeCell ref="E28:E30"/>
    <mergeCell ref="AD43:AD45"/>
    <mergeCell ref="AE43:AE45"/>
    <mergeCell ref="X55:X57"/>
    <mergeCell ref="AD55:AD57"/>
    <mergeCell ref="AE55:AE57"/>
    <mergeCell ref="AB46:AB48"/>
    <mergeCell ref="AC46:AC48"/>
    <mergeCell ref="C46:C48"/>
    <mergeCell ref="C49:C51"/>
    <mergeCell ref="AD49:AD51"/>
    <mergeCell ref="AE49:AE51"/>
    <mergeCell ref="AA49:AA51"/>
    <mergeCell ref="AB49:AB51"/>
    <mergeCell ref="AC49:AC51"/>
    <mergeCell ref="V46:V48"/>
    <mergeCell ref="X46:X48"/>
    <mergeCell ref="W46:W48"/>
    <mergeCell ref="AD46:AD48"/>
    <mergeCell ref="AE46:AE48"/>
    <mergeCell ref="Z55:Z57"/>
    <mergeCell ref="L49:L51"/>
    <mergeCell ref="AA52:AA54"/>
    <mergeCell ref="AA46:AA48"/>
    <mergeCell ref="Z43:Z45"/>
    <mergeCell ref="Z46:Z48"/>
    <mergeCell ref="Z49:Z51"/>
    <mergeCell ref="Z52:Z54"/>
    <mergeCell ref="N43:N45"/>
    <mergeCell ref="D52:D54"/>
    <mergeCell ref="S55:S57"/>
    <mergeCell ref="R46:R48"/>
    <mergeCell ref="R49:R51"/>
    <mergeCell ref="AB157:AB159"/>
    <mergeCell ref="AE64:AE66"/>
    <mergeCell ref="AB64:AB66"/>
    <mergeCell ref="AC64:AC66"/>
    <mergeCell ref="B61:B63"/>
    <mergeCell ref="X64:X66"/>
    <mergeCell ref="W64:W66"/>
    <mergeCell ref="AD64:AD66"/>
    <mergeCell ref="B64:B66"/>
    <mergeCell ref="C64:C66"/>
    <mergeCell ref="V64:V66"/>
    <mergeCell ref="AB61:AB63"/>
    <mergeCell ref="AC61:AC63"/>
    <mergeCell ref="AA61:AA63"/>
    <mergeCell ref="C61:C63"/>
    <mergeCell ref="V61:V63"/>
    <mergeCell ref="C73:C75"/>
    <mergeCell ref="L109:L111"/>
    <mergeCell ref="L112:L114"/>
    <mergeCell ref="L115:L117"/>
    <mergeCell ref="L118:L120"/>
    <mergeCell ref="L133:L135"/>
    <mergeCell ref="L136:L138"/>
    <mergeCell ref="L139:L141"/>
    <mergeCell ref="L142:L144"/>
    <mergeCell ref="L145:L147"/>
    <mergeCell ref="J109:J111"/>
    <mergeCell ref="J112:J114"/>
    <mergeCell ref="E130:E132"/>
    <mergeCell ref="G130:G132"/>
    <mergeCell ref="E133:E135"/>
    <mergeCell ref="G133:G135"/>
    <mergeCell ref="AC31:AC33"/>
    <mergeCell ref="AB52:AB54"/>
    <mergeCell ref="AC52:AC54"/>
    <mergeCell ref="AA55:AA57"/>
    <mergeCell ref="AB55:AB57"/>
    <mergeCell ref="AC55:AC57"/>
    <mergeCell ref="AA67:AA69"/>
    <mergeCell ref="W79:W81"/>
    <mergeCell ref="W88:W90"/>
    <mergeCell ref="AA88:AA90"/>
    <mergeCell ref="AB88:AB90"/>
    <mergeCell ref="AC88:AC90"/>
    <mergeCell ref="W55:W57"/>
    <mergeCell ref="W52:W54"/>
    <mergeCell ref="W40:W42"/>
    <mergeCell ref="Z37:Z39"/>
    <mergeCell ref="Z40:Z42"/>
    <mergeCell ref="AA58:AA60"/>
    <mergeCell ref="AB58:AB60"/>
    <mergeCell ref="AC58:AC60"/>
    <mergeCell ref="X88:X90"/>
    <mergeCell ref="X85:X87"/>
    <mergeCell ref="Z70:Z72"/>
    <mergeCell ref="Z73:Z75"/>
    <mergeCell ref="B58:B60"/>
    <mergeCell ref="C58:C60"/>
    <mergeCell ref="B76:B78"/>
    <mergeCell ref="C76:C78"/>
    <mergeCell ref="V76:V78"/>
    <mergeCell ref="X67:X69"/>
    <mergeCell ref="B67:B69"/>
    <mergeCell ref="C67:C69"/>
    <mergeCell ref="V67:V69"/>
    <mergeCell ref="W67:W69"/>
    <mergeCell ref="AD88:AD90"/>
    <mergeCell ref="AE88:AE90"/>
    <mergeCell ref="B127:B129"/>
    <mergeCell ref="B52:B54"/>
    <mergeCell ref="C52:C54"/>
    <mergeCell ref="AC157:AC159"/>
    <mergeCell ref="AA157:AA159"/>
    <mergeCell ref="AA64:AA66"/>
    <mergeCell ref="C85:C87"/>
    <mergeCell ref="B55:B57"/>
    <mergeCell ref="C55:C57"/>
    <mergeCell ref="V55:V57"/>
    <mergeCell ref="AD52:AD54"/>
    <mergeCell ref="AE52:AE54"/>
    <mergeCell ref="D55:D57"/>
    <mergeCell ref="B157:B159"/>
    <mergeCell ref="C157:C159"/>
    <mergeCell ref="V157:V159"/>
    <mergeCell ref="X157:X159"/>
    <mergeCell ref="W157:W159"/>
    <mergeCell ref="AD157:AD159"/>
    <mergeCell ref="AE157:AE159"/>
    <mergeCell ref="V73:V75"/>
    <mergeCell ref="X73:X75"/>
    <mergeCell ref="W73:W75"/>
    <mergeCell ref="Z76:Z78"/>
    <mergeCell ref="W85:W87"/>
    <mergeCell ref="AD85:AD87"/>
    <mergeCell ref="V58:V60"/>
    <mergeCell ref="E76:E78"/>
    <mergeCell ref="M73:M75"/>
    <mergeCell ref="M76:M78"/>
    <mergeCell ref="L70:L72"/>
    <mergeCell ref="L73:L75"/>
    <mergeCell ref="L76:L78"/>
    <mergeCell ref="J76:J78"/>
    <mergeCell ref="H67:H69"/>
    <mergeCell ref="M67:M69"/>
    <mergeCell ref="AE85:AE87"/>
    <mergeCell ref="AA85:AA87"/>
    <mergeCell ref="AB85:AB87"/>
    <mergeCell ref="W70:W72"/>
    <mergeCell ref="AD70:AD72"/>
    <mergeCell ref="AE70:AE72"/>
    <mergeCell ref="AA70:AA72"/>
    <mergeCell ref="AB70:AB72"/>
    <mergeCell ref="AC70:AC72"/>
    <mergeCell ref="AD67:AD69"/>
    <mergeCell ref="AE67:AE69"/>
    <mergeCell ref="AB67:AB69"/>
    <mergeCell ref="AC67:AC69"/>
    <mergeCell ref="X76:X78"/>
    <mergeCell ref="W76:W78"/>
    <mergeCell ref="AD76:AD78"/>
    <mergeCell ref="Z8:AA8"/>
    <mergeCell ref="Z10:Z12"/>
    <mergeCell ref="Z13:Z15"/>
    <mergeCell ref="Z16:Z18"/>
    <mergeCell ref="Z19:Z21"/>
    <mergeCell ref="Z22:Z24"/>
    <mergeCell ref="Z25:Z27"/>
    <mergeCell ref="Z28:Z30"/>
    <mergeCell ref="Z31:Z33"/>
    <mergeCell ref="Z34:Z36"/>
    <mergeCell ref="AD61:AD63"/>
    <mergeCell ref="AE61:AE63"/>
    <mergeCell ref="X43:X45"/>
    <mergeCell ref="W43:W45"/>
    <mergeCell ref="X58:X60"/>
    <mergeCell ref="W58:W60"/>
    <mergeCell ref="W37:W39"/>
    <mergeCell ref="AD37:AD39"/>
    <mergeCell ref="AE37:AE39"/>
    <mergeCell ref="Z58:Z60"/>
    <mergeCell ref="X8:Y8"/>
    <mergeCell ref="Y10:Y12"/>
    <mergeCell ref="Y13:Y15"/>
    <mergeCell ref="Y16:Y18"/>
    <mergeCell ref="Y19:Y21"/>
    <mergeCell ref="Y22:Y24"/>
    <mergeCell ref="AA37:AA39"/>
    <mergeCell ref="AC16:AC18"/>
    <mergeCell ref="AA43:AA45"/>
    <mergeCell ref="AB43:AB45"/>
    <mergeCell ref="AC43:AC45"/>
    <mergeCell ref="AB31:AB33"/>
    <mergeCell ref="AE76:AE78"/>
    <mergeCell ref="AA76:AA78"/>
    <mergeCell ref="AB76:AB78"/>
    <mergeCell ref="AC76:AC78"/>
    <mergeCell ref="AD73:AD75"/>
    <mergeCell ref="AE73:AE75"/>
    <mergeCell ref="AA73:AA75"/>
    <mergeCell ref="AB73:AB75"/>
    <mergeCell ref="AC73:AC75"/>
    <mergeCell ref="B73:B75"/>
    <mergeCell ref="N73:N75"/>
    <mergeCell ref="E61:E63"/>
    <mergeCell ref="E64:E66"/>
    <mergeCell ref="E67:E69"/>
    <mergeCell ref="I76:I78"/>
    <mergeCell ref="Q64:Q66"/>
    <mergeCell ref="Q67:Q69"/>
    <mergeCell ref="Q70:Q72"/>
    <mergeCell ref="Q73:Q75"/>
    <mergeCell ref="Q76:Q78"/>
    <mergeCell ref="B70:B72"/>
    <mergeCell ref="C70:C72"/>
    <mergeCell ref="V70:V72"/>
    <mergeCell ref="X70:X72"/>
    <mergeCell ref="H64:H66"/>
    <mergeCell ref="D67:D69"/>
    <mergeCell ref="D70:D72"/>
    <mergeCell ref="D73:D75"/>
    <mergeCell ref="D76:D78"/>
    <mergeCell ref="Z61:Z63"/>
    <mergeCell ref="Z64:Z66"/>
    <mergeCell ref="Z67:Z69"/>
    <mergeCell ref="AD82:AD84"/>
    <mergeCell ref="AE82:AE84"/>
    <mergeCell ref="AA82:AA84"/>
    <mergeCell ref="AB82:AB84"/>
    <mergeCell ref="AC82:AC84"/>
    <mergeCell ref="AD79:AD81"/>
    <mergeCell ref="AE79:AE81"/>
    <mergeCell ref="AA79:AA81"/>
    <mergeCell ref="AB79:AB81"/>
    <mergeCell ref="AC79:AC81"/>
    <mergeCell ref="B79:B81"/>
    <mergeCell ref="C79:C81"/>
    <mergeCell ref="V79:V81"/>
    <mergeCell ref="X79:X81"/>
    <mergeCell ref="I79:I81"/>
    <mergeCell ref="I82:I84"/>
    <mergeCell ref="Q79:Q81"/>
    <mergeCell ref="Q82:Q84"/>
    <mergeCell ref="M79:M81"/>
    <mergeCell ref="L79:L81"/>
    <mergeCell ref="L82:L84"/>
    <mergeCell ref="F79:F81"/>
    <mergeCell ref="F82:F84"/>
    <mergeCell ref="R82:R84"/>
    <mergeCell ref="E79:E81"/>
    <mergeCell ref="N82:N84"/>
    <mergeCell ref="Z79:Z81"/>
    <mergeCell ref="D79:D81"/>
    <mergeCell ref="D82:D84"/>
    <mergeCell ref="X82:X84"/>
    <mergeCell ref="B82:B84"/>
    <mergeCell ref="C82:C84"/>
    <mergeCell ref="V82:V84"/>
    <mergeCell ref="W82:W84"/>
    <mergeCell ref="V85:V87"/>
    <mergeCell ref="B91:B93"/>
    <mergeCell ref="B94:B96"/>
    <mergeCell ref="B97:B99"/>
    <mergeCell ref="E115:E117"/>
    <mergeCell ref="D85:D87"/>
    <mergeCell ref="D88:D90"/>
    <mergeCell ref="D91:D93"/>
    <mergeCell ref="D94:D96"/>
    <mergeCell ref="D97:D99"/>
    <mergeCell ref="V106:V108"/>
    <mergeCell ref="C115:C117"/>
    <mergeCell ref="V115:V117"/>
    <mergeCell ref="D100:D102"/>
    <mergeCell ref="D103:D105"/>
    <mergeCell ref="G85:G87"/>
    <mergeCell ref="I88:I90"/>
    <mergeCell ref="B85:B87"/>
    <mergeCell ref="B130:B132"/>
    <mergeCell ref="B133:B135"/>
    <mergeCell ref="B136:B138"/>
    <mergeCell ref="B139:B141"/>
    <mergeCell ref="B151:B153"/>
    <mergeCell ref="B100:B102"/>
    <mergeCell ref="B103:B105"/>
    <mergeCell ref="B106:B108"/>
    <mergeCell ref="B109:B111"/>
    <mergeCell ref="B112:B114"/>
    <mergeCell ref="B115:B117"/>
    <mergeCell ref="B118:B120"/>
    <mergeCell ref="B88:B90"/>
    <mergeCell ref="C88:C90"/>
    <mergeCell ref="V88:V90"/>
    <mergeCell ref="C151:C153"/>
    <mergeCell ref="B124:B126"/>
    <mergeCell ref="I136:I138"/>
    <mergeCell ref="I139:I141"/>
    <mergeCell ref="I142:I144"/>
    <mergeCell ref="I145:I147"/>
    <mergeCell ref="O91:O93"/>
    <mergeCell ref="P91:P93"/>
    <mergeCell ref="P94:P96"/>
    <mergeCell ref="B121:B123"/>
    <mergeCell ref="C103:C105"/>
    <mergeCell ref="V103:V105"/>
    <mergeCell ref="C100:C102"/>
    <mergeCell ref="V100:V102"/>
    <mergeCell ref="H103:H105"/>
    <mergeCell ref="E94:E96"/>
    <mergeCell ref="B154:B156"/>
    <mergeCell ref="B142:B144"/>
    <mergeCell ref="B145:B147"/>
    <mergeCell ref="B148:B150"/>
    <mergeCell ref="C91:C93"/>
    <mergeCell ref="C94:C96"/>
    <mergeCell ref="C97:C99"/>
    <mergeCell ref="C124:C126"/>
    <mergeCell ref="C127:C129"/>
    <mergeCell ref="C130:C132"/>
    <mergeCell ref="C133:C135"/>
    <mergeCell ref="C136:C138"/>
    <mergeCell ref="C142:C144"/>
    <mergeCell ref="C145:C147"/>
    <mergeCell ref="C148:C150"/>
    <mergeCell ref="V91:V93"/>
    <mergeCell ref="C109:C111"/>
    <mergeCell ref="V109:V111"/>
    <mergeCell ref="C139:C141"/>
    <mergeCell ref="C118:C120"/>
    <mergeCell ref="C121:C123"/>
    <mergeCell ref="V148:V150"/>
    <mergeCell ref="C106:C108"/>
    <mergeCell ref="V142:V144"/>
    <mergeCell ref="V154:V156"/>
    <mergeCell ref="E106:E108"/>
    <mergeCell ref="L148:L150"/>
    <mergeCell ref="L151:L153"/>
    <mergeCell ref="L154:L156"/>
    <mergeCell ref="C154:C156"/>
    <mergeCell ref="G94:G96"/>
    <mergeCell ref="H94:H96"/>
    <mergeCell ref="AD91:AD93"/>
    <mergeCell ref="AE91:AE93"/>
    <mergeCell ref="AA91:AA93"/>
    <mergeCell ref="AB91:AB93"/>
    <mergeCell ref="AC91:AC93"/>
    <mergeCell ref="W91:W93"/>
    <mergeCell ref="X100:X102"/>
    <mergeCell ref="AD100:AD102"/>
    <mergeCell ref="AE100:AE102"/>
    <mergeCell ref="AA100:AA102"/>
    <mergeCell ref="AB100:AB102"/>
    <mergeCell ref="AC100:AC102"/>
    <mergeCell ref="AD94:AD96"/>
    <mergeCell ref="AE94:AE96"/>
    <mergeCell ref="AA94:AA96"/>
    <mergeCell ref="AB94:AB96"/>
    <mergeCell ref="AC94:AC96"/>
    <mergeCell ref="AC97:AC99"/>
    <mergeCell ref="X97:X99"/>
    <mergeCell ref="X91:X93"/>
    <mergeCell ref="W97:W99"/>
    <mergeCell ref="W100:W102"/>
    <mergeCell ref="AD106:AD108"/>
    <mergeCell ref="AE106:AE108"/>
    <mergeCell ref="AA106:AA108"/>
    <mergeCell ref="AB106:AB108"/>
    <mergeCell ref="AC106:AC108"/>
    <mergeCell ref="Z103:Z105"/>
    <mergeCell ref="Z106:Z108"/>
    <mergeCell ref="X103:X105"/>
    <mergeCell ref="AD103:AD105"/>
    <mergeCell ref="AE103:AE105"/>
    <mergeCell ref="AB103:AB105"/>
    <mergeCell ref="AC103:AC105"/>
    <mergeCell ref="Y106:Y108"/>
    <mergeCell ref="X94:X96"/>
    <mergeCell ref="W94:W96"/>
    <mergeCell ref="V97:V99"/>
    <mergeCell ref="K106:K108"/>
    <mergeCell ref="O97:O99"/>
    <mergeCell ref="R106:R108"/>
    <mergeCell ref="AD97:AD99"/>
    <mergeCell ref="AE97:AE99"/>
    <mergeCell ref="AA97:AA99"/>
    <mergeCell ref="AB97:AB99"/>
    <mergeCell ref="O94:O96"/>
    <mergeCell ref="P97:P99"/>
    <mergeCell ref="P100:P102"/>
    <mergeCell ref="P103:P105"/>
    <mergeCell ref="R103:R105"/>
    <mergeCell ref="V94:V96"/>
    <mergeCell ref="X106:X108"/>
    <mergeCell ref="W106:W108"/>
    <mergeCell ref="W103:W105"/>
    <mergeCell ref="C112:C114"/>
    <mergeCell ref="V112:V114"/>
    <mergeCell ref="X112:X114"/>
    <mergeCell ref="W112:W114"/>
    <mergeCell ref="AD112:AD114"/>
    <mergeCell ref="AE112:AE114"/>
    <mergeCell ref="AA112:AA114"/>
    <mergeCell ref="AB112:AB114"/>
    <mergeCell ref="AC112:AC114"/>
    <mergeCell ref="X109:X111"/>
    <mergeCell ref="W109:W111"/>
    <mergeCell ref="AD109:AD111"/>
    <mergeCell ref="AE109:AE111"/>
    <mergeCell ref="Z109:Z111"/>
    <mergeCell ref="I109:I111"/>
    <mergeCell ref="I112:I114"/>
    <mergeCell ref="Z112:Z114"/>
    <mergeCell ref="N109:N111"/>
    <mergeCell ref="N112:N114"/>
    <mergeCell ref="D109:D111"/>
    <mergeCell ref="D112:D114"/>
    <mergeCell ref="Q109:Q111"/>
    <mergeCell ref="F112:F114"/>
    <mergeCell ref="Q112:Q114"/>
    <mergeCell ref="O109:O111"/>
    <mergeCell ref="H112:H114"/>
    <mergeCell ref="V118:V120"/>
    <mergeCell ref="X118:X120"/>
    <mergeCell ref="W118:W120"/>
    <mergeCell ref="AD118:AD120"/>
    <mergeCell ref="AE118:AE120"/>
    <mergeCell ref="X115:X117"/>
    <mergeCell ref="W115:W117"/>
    <mergeCell ref="AD115:AD117"/>
    <mergeCell ref="AE115:AE117"/>
    <mergeCell ref="AA115:AA117"/>
    <mergeCell ref="AB115:AB117"/>
    <mergeCell ref="AC115:AC117"/>
    <mergeCell ref="Z115:Z117"/>
    <mergeCell ref="Z118:Z120"/>
    <mergeCell ref="AA118:AA120"/>
    <mergeCell ref="AB109:AB111"/>
    <mergeCell ref="AC109:AC111"/>
    <mergeCell ref="AA109:AA111"/>
    <mergeCell ref="Y115:Y117"/>
    <mergeCell ref="Y118:Y120"/>
    <mergeCell ref="V127:V129"/>
    <mergeCell ref="X127:X129"/>
    <mergeCell ref="W127:W129"/>
    <mergeCell ref="AD127:AD129"/>
    <mergeCell ref="AE127:AE129"/>
    <mergeCell ref="Z127:Z129"/>
    <mergeCell ref="AA127:AA129"/>
    <mergeCell ref="Y127:Y129"/>
    <mergeCell ref="Y130:Y132"/>
    <mergeCell ref="AB124:AB126"/>
    <mergeCell ref="AC124:AC126"/>
    <mergeCell ref="V124:V126"/>
    <mergeCell ref="X124:X126"/>
    <mergeCell ref="W124:W126"/>
    <mergeCell ref="AD124:AD126"/>
    <mergeCell ref="AE124:AE126"/>
    <mergeCell ref="AB121:AB123"/>
    <mergeCell ref="AC121:AC123"/>
    <mergeCell ref="V121:V123"/>
    <mergeCell ref="X121:X123"/>
    <mergeCell ref="W121:W123"/>
    <mergeCell ref="AD121:AD123"/>
    <mergeCell ref="AE121:AE123"/>
    <mergeCell ref="Z121:Z123"/>
    <mergeCell ref="Z124:Z126"/>
    <mergeCell ref="AA121:AA123"/>
    <mergeCell ref="AA124:AA126"/>
    <mergeCell ref="Y124:Y126"/>
    <mergeCell ref="Y121:Y123"/>
    <mergeCell ref="X136:X138"/>
    <mergeCell ref="W136:W138"/>
    <mergeCell ref="AD136:AD138"/>
    <mergeCell ref="AE136:AE138"/>
    <mergeCell ref="AB133:AB135"/>
    <mergeCell ref="AC133:AC135"/>
    <mergeCell ref="V133:V135"/>
    <mergeCell ref="X133:X135"/>
    <mergeCell ref="W133:W135"/>
    <mergeCell ref="AD133:AD135"/>
    <mergeCell ref="AE133:AE135"/>
    <mergeCell ref="Y133:Y135"/>
    <mergeCell ref="Y136:Y138"/>
    <mergeCell ref="AB130:AB132"/>
    <mergeCell ref="AC130:AC132"/>
    <mergeCell ref="V130:V132"/>
    <mergeCell ref="X130:X132"/>
    <mergeCell ref="W130:W132"/>
    <mergeCell ref="AD130:AD132"/>
    <mergeCell ref="AE130:AE132"/>
    <mergeCell ref="AD145:AD147"/>
    <mergeCell ref="AE145:AE147"/>
    <mergeCell ref="X142:X144"/>
    <mergeCell ref="W142:W144"/>
    <mergeCell ref="AD142:AD144"/>
    <mergeCell ref="AE142:AE144"/>
    <mergeCell ref="AB139:AB141"/>
    <mergeCell ref="AC139:AC141"/>
    <mergeCell ref="V139:V141"/>
    <mergeCell ref="X139:X141"/>
    <mergeCell ref="W139:W141"/>
    <mergeCell ref="AD139:AD141"/>
    <mergeCell ref="AE139:AE141"/>
    <mergeCell ref="Y139:Y141"/>
    <mergeCell ref="Y142:Y144"/>
    <mergeCell ref="Y145:Y147"/>
    <mergeCell ref="Z145:Z147"/>
    <mergeCell ref="AA145:AA147"/>
    <mergeCell ref="AD154:AD156"/>
    <mergeCell ref="AE154:AE156"/>
    <mergeCell ref="AB151:AB153"/>
    <mergeCell ref="AC151:AC153"/>
    <mergeCell ref="V151:V153"/>
    <mergeCell ref="X151:X153"/>
    <mergeCell ref="W151:W153"/>
    <mergeCell ref="AD151:AD153"/>
    <mergeCell ref="AE151:AE153"/>
    <mergeCell ref="W148:W150"/>
    <mergeCell ref="X148:X150"/>
    <mergeCell ref="AD148:AD150"/>
    <mergeCell ref="AE148:AE150"/>
    <mergeCell ref="Y148:Y150"/>
    <mergeCell ref="Y151:Y153"/>
    <mergeCell ref="Y154:Y156"/>
    <mergeCell ref="Z148:Z150"/>
    <mergeCell ref="AA148:AA150"/>
    <mergeCell ref="Z151:Z153"/>
    <mergeCell ref="AA151:AA153"/>
    <mergeCell ref="Z154:Z156"/>
    <mergeCell ref="AA154:AA156"/>
    <mergeCell ref="AG10:AG12"/>
    <mergeCell ref="AJ10:AJ12"/>
    <mergeCell ref="AK10:AK12"/>
    <mergeCell ref="AF13:AF15"/>
    <mergeCell ref="AG13:AG15"/>
    <mergeCell ref="AJ13:AJ15"/>
    <mergeCell ref="AK13:AK15"/>
    <mergeCell ref="AH8:AI8"/>
    <mergeCell ref="AH10:AH12"/>
    <mergeCell ref="AI10:AI12"/>
    <mergeCell ref="AH13:AH15"/>
    <mergeCell ref="AI13:AI15"/>
    <mergeCell ref="AB154:AB156"/>
    <mergeCell ref="AC154:AC156"/>
    <mergeCell ref="AB148:AB150"/>
    <mergeCell ref="AC148:AC150"/>
    <mergeCell ref="AB142:AB144"/>
    <mergeCell ref="AC142:AC144"/>
    <mergeCell ref="AB136:AB138"/>
    <mergeCell ref="AC136:AC138"/>
    <mergeCell ref="AB145:AB147"/>
    <mergeCell ref="AC145:AC147"/>
    <mergeCell ref="AF16:AF18"/>
    <mergeCell ref="AG16:AG18"/>
    <mergeCell ref="AJ16:AJ18"/>
    <mergeCell ref="AB127:AB129"/>
    <mergeCell ref="AC127:AC129"/>
    <mergeCell ref="AB118:AB120"/>
    <mergeCell ref="AC118:AC120"/>
    <mergeCell ref="AC85:AC87"/>
    <mergeCell ref="AD58:AD60"/>
    <mergeCell ref="AE58:AE60"/>
    <mergeCell ref="AK16:AK18"/>
    <mergeCell ref="AF19:AF21"/>
    <mergeCell ref="AG19:AG21"/>
    <mergeCell ref="AJ19:AJ21"/>
    <mergeCell ref="AK19:AK21"/>
    <mergeCell ref="AF22:AF24"/>
    <mergeCell ref="AG22:AG24"/>
    <mergeCell ref="AJ22:AJ24"/>
    <mergeCell ref="AK22:AK24"/>
    <mergeCell ref="AH16:AH18"/>
    <mergeCell ref="AI16:AI18"/>
    <mergeCell ref="AH19:AH21"/>
    <mergeCell ref="AI19:AI21"/>
    <mergeCell ref="AH22:AH24"/>
    <mergeCell ref="AI22:AI24"/>
    <mergeCell ref="AF25:AF27"/>
    <mergeCell ref="AG25:AG27"/>
    <mergeCell ref="AJ25:AJ27"/>
    <mergeCell ref="AK25:AK27"/>
    <mergeCell ref="AF28:AF30"/>
    <mergeCell ref="AG28:AG30"/>
    <mergeCell ref="AJ28:AJ30"/>
    <mergeCell ref="AK28:AK30"/>
    <mergeCell ref="AF31:AF33"/>
    <mergeCell ref="AG31:AG33"/>
    <mergeCell ref="AJ31:AJ33"/>
    <mergeCell ref="AK31:AK33"/>
    <mergeCell ref="AH25:AH27"/>
    <mergeCell ref="AI25:AI27"/>
    <mergeCell ref="AH28:AH30"/>
    <mergeCell ref="AI28:AI30"/>
    <mergeCell ref="AH31:AH33"/>
    <mergeCell ref="AI31:AI33"/>
    <mergeCell ref="AF34:AF36"/>
    <mergeCell ref="AG34:AG36"/>
    <mergeCell ref="AJ34:AJ36"/>
    <mergeCell ref="AK34:AK36"/>
    <mergeCell ref="AF37:AF39"/>
    <mergeCell ref="AG37:AG39"/>
    <mergeCell ref="AJ37:AJ39"/>
    <mergeCell ref="AK37:AK39"/>
    <mergeCell ref="AF40:AF42"/>
    <mergeCell ref="AG40:AG42"/>
    <mergeCell ref="AJ40:AJ42"/>
    <mergeCell ref="AK40:AK42"/>
    <mergeCell ref="AH34:AH36"/>
    <mergeCell ref="AI34:AI36"/>
    <mergeCell ref="AH37:AH39"/>
    <mergeCell ref="AI37:AI39"/>
    <mergeCell ref="AH40:AH42"/>
    <mergeCell ref="AI40:AI42"/>
    <mergeCell ref="AF43:AF45"/>
    <mergeCell ref="AG43:AG45"/>
    <mergeCell ref="AJ43:AJ45"/>
    <mergeCell ref="AK43:AK45"/>
    <mergeCell ref="AF46:AF48"/>
    <mergeCell ref="AG46:AG48"/>
    <mergeCell ref="AJ46:AJ48"/>
    <mergeCell ref="AK46:AK48"/>
    <mergeCell ref="AF49:AF51"/>
    <mergeCell ref="AG49:AG51"/>
    <mergeCell ref="AJ49:AJ51"/>
    <mergeCell ref="AK49:AK51"/>
    <mergeCell ref="AH43:AH45"/>
    <mergeCell ref="AI43:AI45"/>
    <mergeCell ref="AH46:AH48"/>
    <mergeCell ref="AI46:AI48"/>
    <mergeCell ref="AH49:AH51"/>
    <mergeCell ref="AI49:AI51"/>
    <mergeCell ref="AF52:AF54"/>
    <mergeCell ref="AG52:AG54"/>
    <mergeCell ref="AJ52:AJ54"/>
    <mergeCell ref="AK52:AK54"/>
    <mergeCell ref="AF55:AF57"/>
    <mergeCell ref="AG55:AG57"/>
    <mergeCell ref="AJ55:AJ57"/>
    <mergeCell ref="AK55:AK57"/>
    <mergeCell ref="AF58:AF60"/>
    <mergeCell ref="AG58:AG60"/>
    <mergeCell ref="AJ58:AJ60"/>
    <mergeCell ref="AK58:AK60"/>
    <mergeCell ref="AH52:AH54"/>
    <mergeCell ref="AI52:AI54"/>
    <mergeCell ref="AH55:AH57"/>
    <mergeCell ref="AI55:AI57"/>
    <mergeCell ref="AH58:AH60"/>
    <mergeCell ref="AI58:AI60"/>
    <mergeCell ref="AF61:AF63"/>
    <mergeCell ref="AG61:AG63"/>
    <mergeCell ref="AJ61:AJ63"/>
    <mergeCell ref="AK61:AK63"/>
    <mergeCell ref="AF64:AF66"/>
    <mergeCell ref="AG64:AG66"/>
    <mergeCell ref="AJ64:AJ66"/>
    <mergeCell ref="AK64:AK66"/>
    <mergeCell ref="AF67:AF69"/>
    <mergeCell ref="AG67:AG69"/>
    <mergeCell ref="AJ67:AJ69"/>
    <mergeCell ref="AK67:AK69"/>
    <mergeCell ref="AH61:AH63"/>
    <mergeCell ref="AI61:AI63"/>
    <mergeCell ref="AH64:AH66"/>
    <mergeCell ref="AI64:AI66"/>
    <mergeCell ref="AH67:AH69"/>
    <mergeCell ref="AI67:AI69"/>
    <mergeCell ref="AF70:AF72"/>
    <mergeCell ref="AG70:AG72"/>
    <mergeCell ref="AJ70:AJ72"/>
    <mergeCell ref="AK70:AK72"/>
    <mergeCell ref="AF73:AF75"/>
    <mergeCell ref="AG73:AG75"/>
    <mergeCell ref="AJ73:AJ75"/>
    <mergeCell ref="AK73:AK75"/>
    <mergeCell ref="AF76:AF78"/>
    <mergeCell ref="AG76:AG78"/>
    <mergeCell ref="AJ76:AJ78"/>
    <mergeCell ref="AK76:AK78"/>
    <mergeCell ref="AH70:AH72"/>
    <mergeCell ref="AI70:AI72"/>
    <mergeCell ref="AH73:AH75"/>
    <mergeCell ref="AI73:AI75"/>
    <mergeCell ref="AH76:AH78"/>
    <mergeCell ref="AI76:AI78"/>
    <mergeCell ref="AF79:AF81"/>
    <mergeCell ref="AG79:AG81"/>
    <mergeCell ref="AJ79:AJ81"/>
    <mergeCell ref="AK79:AK81"/>
    <mergeCell ref="AF82:AF84"/>
    <mergeCell ref="AG82:AG84"/>
    <mergeCell ref="AJ82:AJ84"/>
    <mergeCell ref="AK82:AK84"/>
    <mergeCell ref="AF85:AF87"/>
    <mergeCell ref="AG85:AG87"/>
    <mergeCell ref="AJ85:AJ87"/>
    <mergeCell ref="AK85:AK87"/>
    <mergeCell ref="AH79:AH81"/>
    <mergeCell ref="AI79:AI81"/>
    <mergeCell ref="AH82:AH84"/>
    <mergeCell ref="AI82:AI84"/>
    <mergeCell ref="AH85:AH87"/>
    <mergeCell ref="AI85:AI87"/>
    <mergeCell ref="AF88:AF90"/>
    <mergeCell ref="AG88:AG90"/>
    <mergeCell ref="AJ88:AJ90"/>
    <mergeCell ref="AK88:AK90"/>
    <mergeCell ref="AF91:AF93"/>
    <mergeCell ref="AG91:AG93"/>
    <mergeCell ref="AJ91:AJ93"/>
    <mergeCell ref="AK91:AK93"/>
    <mergeCell ref="AF94:AF96"/>
    <mergeCell ref="AG94:AG96"/>
    <mergeCell ref="AJ94:AJ96"/>
    <mergeCell ref="AK94:AK96"/>
    <mergeCell ref="AH88:AH90"/>
    <mergeCell ref="AI88:AI90"/>
    <mergeCell ref="AH91:AH93"/>
    <mergeCell ref="AI91:AI93"/>
    <mergeCell ref="AH94:AH96"/>
    <mergeCell ref="AI94:AI96"/>
    <mergeCell ref="AF97:AF99"/>
    <mergeCell ref="AG97:AG99"/>
    <mergeCell ref="AJ97:AJ99"/>
    <mergeCell ref="AK97:AK99"/>
    <mergeCell ref="AF100:AF102"/>
    <mergeCell ref="AG100:AG102"/>
    <mergeCell ref="AJ100:AJ102"/>
    <mergeCell ref="AK100:AK102"/>
    <mergeCell ref="AF103:AF105"/>
    <mergeCell ref="AG103:AG105"/>
    <mergeCell ref="AJ103:AJ105"/>
    <mergeCell ref="AK103:AK105"/>
    <mergeCell ref="AH97:AH99"/>
    <mergeCell ref="AI97:AI99"/>
    <mergeCell ref="AH100:AH102"/>
    <mergeCell ref="AI100:AI102"/>
    <mergeCell ref="AH103:AH105"/>
    <mergeCell ref="AI103:AI105"/>
    <mergeCell ref="AF106:AF108"/>
    <mergeCell ref="AG106:AG108"/>
    <mergeCell ref="AJ106:AJ108"/>
    <mergeCell ref="AK106:AK108"/>
    <mergeCell ref="AF109:AF111"/>
    <mergeCell ref="AG109:AG111"/>
    <mergeCell ref="AJ109:AJ111"/>
    <mergeCell ref="AK109:AK111"/>
    <mergeCell ref="AF112:AF114"/>
    <mergeCell ref="AG112:AG114"/>
    <mergeCell ref="AJ112:AJ114"/>
    <mergeCell ref="AK112:AK114"/>
    <mergeCell ref="AH106:AH108"/>
    <mergeCell ref="AI106:AI108"/>
    <mergeCell ref="AH109:AH111"/>
    <mergeCell ref="AI109:AI111"/>
    <mergeCell ref="AH112:AH114"/>
    <mergeCell ref="AI112:AI114"/>
    <mergeCell ref="AF115:AF117"/>
    <mergeCell ref="AG115:AG117"/>
    <mergeCell ref="AJ115:AJ117"/>
    <mergeCell ref="AK115:AK117"/>
    <mergeCell ref="AG118:AG120"/>
    <mergeCell ref="AJ118:AJ120"/>
    <mergeCell ref="AK118:AK120"/>
    <mergeCell ref="AF121:AF123"/>
    <mergeCell ref="AG121:AG123"/>
    <mergeCell ref="AJ121:AJ123"/>
    <mergeCell ref="AK121:AK123"/>
    <mergeCell ref="AH115:AH117"/>
    <mergeCell ref="AI115:AI117"/>
    <mergeCell ref="AH118:AH120"/>
    <mergeCell ref="AI118:AI120"/>
    <mergeCell ref="AH121:AH123"/>
    <mergeCell ref="AI121:AI123"/>
    <mergeCell ref="AI136:AI138"/>
    <mergeCell ref="AH139:AH141"/>
    <mergeCell ref="AI139:AI141"/>
    <mergeCell ref="AF124:AF126"/>
    <mergeCell ref="AG124:AG126"/>
    <mergeCell ref="AJ124:AJ126"/>
    <mergeCell ref="AK124:AK126"/>
    <mergeCell ref="AF127:AF129"/>
    <mergeCell ref="AG127:AG129"/>
    <mergeCell ref="AJ127:AJ129"/>
    <mergeCell ref="AK127:AK129"/>
    <mergeCell ref="AF130:AF132"/>
    <mergeCell ref="AG130:AG132"/>
    <mergeCell ref="AJ130:AJ132"/>
    <mergeCell ref="AK130:AK132"/>
    <mergeCell ref="AH124:AH126"/>
    <mergeCell ref="AI124:AI126"/>
    <mergeCell ref="AH127:AH129"/>
    <mergeCell ref="AF118:AF120"/>
    <mergeCell ref="AF154:AF156"/>
    <mergeCell ref="AG154:AG156"/>
    <mergeCell ref="AJ154:AJ156"/>
    <mergeCell ref="AK154:AK156"/>
    <mergeCell ref="AF157:AF159"/>
    <mergeCell ref="AG157:AG159"/>
    <mergeCell ref="AJ157:AJ159"/>
    <mergeCell ref="AK157:AK159"/>
    <mergeCell ref="AH151:AH153"/>
    <mergeCell ref="AI151:AI153"/>
    <mergeCell ref="AH154:AH156"/>
    <mergeCell ref="AI154:AI156"/>
    <mergeCell ref="AH157:AH159"/>
    <mergeCell ref="AI157:AI159"/>
    <mergeCell ref="AF142:AF144"/>
    <mergeCell ref="AG142:AG144"/>
    <mergeCell ref="AJ142:AJ144"/>
    <mergeCell ref="AK142:AK144"/>
    <mergeCell ref="AF145:AF147"/>
    <mergeCell ref="AG145:AG147"/>
    <mergeCell ref="AJ145:AJ147"/>
    <mergeCell ref="AK145:AK147"/>
    <mergeCell ref="AF148:AF150"/>
    <mergeCell ref="AG148:AG150"/>
    <mergeCell ref="AJ148:AJ150"/>
    <mergeCell ref="AK148:AK150"/>
    <mergeCell ref="AH142:AH144"/>
    <mergeCell ref="AI142:AI144"/>
    <mergeCell ref="AF151:AF153"/>
    <mergeCell ref="AG151:AG153"/>
    <mergeCell ref="AJ151:AJ153"/>
    <mergeCell ref="AK151:AK153"/>
    <mergeCell ref="AF133:AF135"/>
    <mergeCell ref="AG133:AG135"/>
    <mergeCell ref="AJ133:AJ135"/>
    <mergeCell ref="AK133:AK135"/>
    <mergeCell ref="AF136:AF138"/>
    <mergeCell ref="AG136:AG138"/>
    <mergeCell ref="AJ136:AJ138"/>
    <mergeCell ref="AK136:AK138"/>
    <mergeCell ref="AF139:AF141"/>
    <mergeCell ref="AG139:AG141"/>
    <mergeCell ref="AJ139:AJ141"/>
    <mergeCell ref="AK139:AK141"/>
    <mergeCell ref="AI127:AI129"/>
    <mergeCell ref="AH130:AH132"/>
    <mergeCell ref="AI130:AI132"/>
    <mergeCell ref="AH145:AH147"/>
    <mergeCell ref="AI145:AI147"/>
    <mergeCell ref="AH148:AH150"/>
    <mergeCell ref="AI148:AI150"/>
    <mergeCell ref="AH133:AH135"/>
    <mergeCell ref="AI133:AI135"/>
    <mergeCell ref="AH136:AH138"/>
    <mergeCell ref="AN34:AN36"/>
    <mergeCell ref="AO34:AO36"/>
    <mergeCell ref="AR34:AR36"/>
    <mergeCell ref="AS34:AS36"/>
    <mergeCell ref="AP34:AP36"/>
    <mergeCell ref="AQ34:AQ36"/>
    <mergeCell ref="AR28:AR30"/>
    <mergeCell ref="AS28:AS30"/>
    <mergeCell ref="AP25:AP27"/>
    <mergeCell ref="AQ25:AQ27"/>
    <mergeCell ref="AN8:AO8"/>
    <mergeCell ref="AR8:AS8"/>
    <mergeCell ref="AO10:AO12"/>
    <mergeCell ref="AN10:AN12"/>
    <mergeCell ref="AR10:AR12"/>
    <mergeCell ref="AS10:AS12"/>
    <mergeCell ref="AP8:AQ8"/>
    <mergeCell ref="AP10:AP12"/>
    <mergeCell ref="AQ10:AQ12"/>
    <mergeCell ref="AN13:AN15"/>
    <mergeCell ref="AO13:AO15"/>
    <mergeCell ref="AR13:AR15"/>
    <mergeCell ref="AN16:AN18"/>
    <mergeCell ref="AO16:AO18"/>
    <mergeCell ref="AR16:AR18"/>
    <mergeCell ref="AS16:AS18"/>
    <mergeCell ref="AP13:AP15"/>
    <mergeCell ref="AQ13:AQ15"/>
    <mergeCell ref="AP16:AP18"/>
    <mergeCell ref="AQ16:AQ18"/>
    <mergeCell ref="AN31:AN33"/>
    <mergeCell ref="AO31:AO33"/>
    <mergeCell ref="AR31:AR33"/>
    <mergeCell ref="AS31:AS33"/>
    <mergeCell ref="AP31:AP33"/>
    <mergeCell ref="AQ31:AQ33"/>
    <mergeCell ref="AN25:AN27"/>
    <mergeCell ref="AO25:AO27"/>
    <mergeCell ref="AR25:AR27"/>
    <mergeCell ref="AS25:AS27"/>
    <mergeCell ref="AN28:AN30"/>
    <mergeCell ref="AO28:AO30"/>
    <mergeCell ref="AP28:AP30"/>
    <mergeCell ref="AQ28:AQ30"/>
    <mergeCell ref="AN19:AN21"/>
    <mergeCell ref="AO19:AO21"/>
    <mergeCell ref="AR19:AR21"/>
    <mergeCell ref="AS19:AS21"/>
    <mergeCell ref="AN22:AN24"/>
    <mergeCell ref="AO22:AO24"/>
    <mergeCell ref="AR22:AR24"/>
    <mergeCell ref="AS22:AS24"/>
    <mergeCell ref="AP19:AP21"/>
    <mergeCell ref="AQ19:AQ21"/>
    <mergeCell ref="AP22:AP24"/>
    <mergeCell ref="AQ22:AQ24"/>
    <mergeCell ref="AN43:AN45"/>
    <mergeCell ref="AO43:AO45"/>
    <mergeCell ref="AR43:AR45"/>
    <mergeCell ref="AS43:AS45"/>
    <mergeCell ref="AN46:AN48"/>
    <mergeCell ref="AO46:AO48"/>
    <mergeCell ref="AR46:AR48"/>
    <mergeCell ref="AS46:AS48"/>
    <mergeCell ref="AP43:AP45"/>
    <mergeCell ref="AQ43:AQ45"/>
    <mergeCell ref="AP46:AP48"/>
    <mergeCell ref="AQ46:AQ48"/>
    <mergeCell ref="AN37:AN39"/>
    <mergeCell ref="AO37:AO39"/>
    <mergeCell ref="AR37:AR39"/>
    <mergeCell ref="AS37:AS39"/>
    <mergeCell ref="AN40:AN42"/>
    <mergeCell ref="AO40:AO42"/>
    <mergeCell ref="AR40:AR42"/>
    <mergeCell ref="AS40:AS42"/>
    <mergeCell ref="AP37:AP39"/>
    <mergeCell ref="AQ37:AQ39"/>
    <mergeCell ref="AQ40:AQ42"/>
    <mergeCell ref="AN55:AN57"/>
    <mergeCell ref="AO55:AO57"/>
    <mergeCell ref="AR55:AR57"/>
    <mergeCell ref="AS55:AS57"/>
    <mergeCell ref="AN58:AN60"/>
    <mergeCell ref="AO58:AO60"/>
    <mergeCell ref="AR58:AR60"/>
    <mergeCell ref="AS58:AS60"/>
    <mergeCell ref="AP55:AP57"/>
    <mergeCell ref="AQ55:AQ57"/>
    <mergeCell ref="AP58:AP60"/>
    <mergeCell ref="AQ58:AQ60"/>
    <mergeCell ref="AN49:AN51"/>
    <mergeCell ref="AO49:AO51"/>
    <mergeCell ref="AR49:AR51"/>
    <mergeCell ref="AS49:AS51"/>
    <mergeCell ref="AN52:AN54"/>
    <mergeCell ref="AO52:AO54"/>
    <mergeCell ref="AR52:AR54"/>
    <mergeCell ref="AS52:AS54"/>
    <mergeCell ref="AP49:AP51"/>
    <mergeCell ref="AQ49:AQ51"/>
    <mergeCell ref="AP52:AP54"/>
    <mergeCell ref="AN67:AN69"/>
    <mergeCell ref="AO67:AO69"/>
    <mergeCell ref="AR67:AR69"/>
    <mergeCell ref="AS67:AS69"/>
    <mergeCell ref="AN70:AN72"/>
    <mergeCell ref="AO70:AO72"/>
    <mergeCell ref="AR70:AR72"/>
    <mergeCell ref="AS70:AS72"/>
    <mergeCell ref="AP67:AP69"/>
    <mergeCell ref="AQ67:AQ69"/>
    <mergeCell ref="AP70:AP72"/>
    <mergeCell ref="AQ70:AQ72"/>
    <mergeCell ref="AN61:AN63"/>
    <mergeCell ref="AO61:AO63"/>
    <mergeCell ref="AR61:AR63"/>
    <mergeCell ref="AS61:AS63"/>
    <mergeCell ref="AN64:AN66"/>
    <mergeCell ref="AO64:AO66"/>
    <mergeCell ref="AR64:AR66"/>
    <mergeCell ref="AS64:AS66"/>
    <mergeCell ref="AP61:AP63"/>
    <mergeCell ref="AQ61:AQ63"/>
    <mergeCell ref="AP64:AP66"/>
    <mergeCell ref="AQ64:AQ66"/>
    <mergeCell ref="AN82:AN84"/>
    <mergeCell ref="AO82:AO84"/>
    <mergeCell ref="AR82:AR84"/>
    <mergeCell ref="AS82:AS84"/>
    <mergeCell ref="AP79:AP81"/>
    <mergeCell ref="AQ79:AQ81"/>
    <mergeCell ref="AP82:AP84"/>
    <mergeCell ref="AQ82:AQ84"/>
    <mergeCell ref="AN73:AN75"/>
    <mergeCell ref="AO73:AO75"/>
    <mergeCell ref="AR73:AR75"/>
    <mergeCell ref="AS73:AS75"/>
    <mergeCell ref="AN76:AN78"/>
    <mergeCell ref="AO76:AO78"/>
    <mergeCell ref="AR76:AR78"/>
    <mergeCell ref="AS76:AS78"/>
    <mergeCell ref="AP73:AP75"/>
    <mergeCell ref="AQ73:AQ75"/>
    <mergeCell ref="AP76:AP78"/>
    <mergeCell ref="AQ76:AQ78"/>
    <mergeCell ref="AN79:AN81"/>
    <mergeCell ref="AO79:AO81"/>
    <mergeCell ref="AR79:AR81"/>
    <mergeCell ref="AS79:AS81"/>
    <mergeCell ref="AN91:AN93"/>
    <mergeCell ref="AO91:AO93"/>
    <mergeCell ref="AR91:AR93"/>
    <mergeCell ref="AS91:AS93"/>
    <mergeCell ref="AN94:AN96"/>
    <mergeCell ref="AO94:AO96"/>
    <mergeCell ref="AR94:AR96"/>
    <mergeCell ref="AS94:AS96"/>
    <mergeCell ref="AP91:AP93"/>
    <mergeCell ref="AQ91:AQ93"/>
    <mergeCell ref="AP94:AP96"/>
    <mergeCell ref="AQ94:AQ96"/>
    <mergeCell ref="AN85:AN87"/>
    <mergeCell ref="AO85:AO87"/>
    <mergeCell ref="AR85:AR87"/>
    <mergeCell ref="AS85:AS87"/>
    <mergeCell ref="AN88:AN90"/>
    <mergeCell ref="AO88:AO90"/>
    <mergeCell ref="AR88:AR90"/>
    <mergeCell ref="AS88:AS90"/>
    <mergeCell ref="AP85:AP87"/>
    <mergeCell ref="AQ85:AQ87"/>
    <mergeCell ref="AO109:AO111"/>
    <mergeCell ref="AR109:AR111"/>
    <mergeCell ref="AS109:AS111"/>
    <mergeCell ref="AN112:AN114"/>
    <mergeCell ref="AO112:AO114"/>
    <mergeCell ref="AR112:AR114"/>
    <mergeCell ref="AS112:AS114"/>
    <mergeCell ref="AP109:AP111"/>
    <mergeCell ref="AQ109:AQ111"/>
    <mergeCell ref="AP112:AP114"/>
    <mergeCell ref="AQ112:AQ114"/>
    <mergeCell ref="AP88:AP90"/>
    <mergeCell ref="AQ88:AQ90"/>
    <mergeCell ref="AN103:AN105"/>
    <mergeCell ref="AO103:AO105"/>
    <mergeCell ref="AR103:AR105"/>
    <mergeCell ref="AS103:AS105"/>
    <mergeCell ref="AN106:AN108"/>
    <mergeCell ref="AO106:AO108"/>
    <mergeCell ref="AR106:AR108"/>
    <mergeCell ref="AS106:AS108"/>
    <mergeCell ref="AP103:AP105"/>
    <mergeCell ref="AQ103:AQ105"/>
    <mergeCell ref="AP106:AP108"/>
    <mergeCell ref="AQ106:AQ108"/>
    <mergeCell ref="AO97:AO99"/>
    <mergeCell ref="AR97:AR99"/>
    <mergeCell ref="AS97:AS99"/>
    <mergeCell ref="AN100:AN102"/>
    <mergeCell ref="AO100:AO102"/>
    <mergeCell ref="AR100:AR102"/>
    <mergeCell ref="AS100:AS102"/>
    <mergeCell ref="AO121:AO123"/>
    <mergeCell ref="AR121:AR123"/>
    <mergeCell ref="AS121:AS123"/>
    <mergeCell ref="AN124:AN126"/>
    <mergeCell ref="AO124:AO126"/>
    <mergeCell ref="AR124:AR126"/>
    <mergeCell ref="AS124:AS126"/>
    <mergeCell ref="AP121:AP123"/>
    <mergeCell ref="AQ121:AQ123"/>
    <mergeCell ref="AP124:AP126"/>
    <mergeCell ref="AQ124:AQ126"/>
    <mergeCell ref="AO115:AO117"/>
    <mergeCell ref="AR115:AR117"/>
    <mergeCell ref="AS115:AS117"/>
    <mergeCell ref="AN118:AN120"/>
    <mergeCell ref="AO118:AO120"/>
    <mergeCell ref="AR118:AR120"/>
    <mergeCell ref="AS118:AS120"/>
    <mergeCell ref="AP115:AP117"/>
    <mergeCell ref="AQ115:AQ117"/>
    <mergeCell ref="AP118:AP120"/>
    <mergeCell ref="AQ118:AQ120"/>
    <mergeCell ref="AN115:AN117"/>
    <mergeCell ref="AO133:AO135"/>
    <mergeCell ref="AR133:AR135"/>
    <mergeCell ref="AS133:AS135"/>
    <mergeCell ref="AN136:AN138"/>
    <mergeCell ref="AO136:AO138"/>
    <mergeCell ref="AR136:AR138"/>
    <mergeCell ref="AS136:AS138"/>
    <mergeCell ref="AP133:AP135"/>
    <mergeCell ref="AQ133:AQ135"/>
    <mergeCell ref="AP136:AP138"/>
    <mergeCell ref="AQ136:AQ138"/>
    <mergeCell ref="AO127:AO129"/>
    <mergeCell ref="AR127:AR129"/>
    <mergeCell ref="AS127:AS129"/>
    <mergeCell ref="AN130:AN132"/>
    <mergeCell ref="AO130:AO132"/>
    <mergeCell ref="AR130:AR132"/>
    <mergeCell ref="AS130:AS132"/>
    <mergeCell ref="AP127:AP129"/>
    <mergeCell ref="AQ127:AQ129"/>
    <mergeCell ref="AP130:AP132"/>
    <mergeCell ref="AQ130:AQ132"/>
    <mergeCell ref="AO157:AO159"/>
    <mergeCell ref="AR157:AR159"/>
    <mergeCell ref="AS157:AS159"/>
    <mergeCell ref="AN151:AN153"/>
    <mergeCell ref="AO151:AO153"/>
    <mergeCell ref="AR151:AR153"/>
    <mergeCell ref="AS151:AS153"/>
    <mergeCell ref="AN154:AN156"/>
    <mergeCell ref="AO154:AO156"/>
    <mergeCell ref="AR154:AR156"/>
    <mergeCell ref="AO145:AO147"/>
    <mergeCell ref="AR145:AR147"/>
    <mergeCell ref="AS145:AS147"/>
    <mergeCell ref="AN148:AN150"/>
    <mergeCell ref="AO148:AO150"/>
    <mergeCell ref="AR148:AR150"/>
    <mergeCell ref="AS148:AS150"/>
    <mergeCell ref="AP145:AP147"/>
    <mergeCell ref="AQ145:AQ147"/>
    <mergeCell ref="AP148:AP150"/>
    <mergeCell ref="AQ148:AQ150"/>
    <mergeCell ref="AN157:AN159"/>
    <mergeCell ref="AS154:AS156"/>
    <mergeCell ref="AP151:AP153"/>
    <mergeCell ref="AQ151:AQ153"/>
    <mergeCell ref="AP154:AP156"/>
    <mergeCell ref="AQ154:AQ156"/>
    <mergeCell ref="AO139:AO141"/>
    <mergeCell ref="AR139:AR141"/>
    <mergeCell ref="AS139:AS141"/>
    <mergeCell ref="AN142:AN144"/>
    <mergeCell ref="AO142:AO144"/>
    <mergeCell ref="AR142:AR144"/>
    <mergeCell ref="AS142:AS144"/>
    <mergeCell ref="AP139:AP141"/>
    <mergeCell ref="AQ139:AQ141"/>
    <mergeCell ref="BF8:BG8"/>
    <mergeCell ref="BH8:BI8"/>
    <mergeCell ref="AW10:AW12"/>
    <mergeCell ref="AV10:AV12"/>
    <mergeCell ref="AX10:AX12"/>
    <mergeCell ref="AY10:AY12"/>
    <mergeCell ref="AZ10:AZ12"/>
    <mergeCell ref="BA10:BA12"/>
    <mergeCell ref="BE10:BE12"/>
    <mergeCell ref="BD10:BD12"/>
    <mergeCell ref="BD16:BD18"/>
    <mergeCell ref="BF10:BF12"/>
    <mergeCell ref="BG10:BG12"/>
    <mergeCell ref="BH10:BH12"/>
    <mergeCell ref="AS13:AS15"/>
    <mergeCell ref="AW13:AW15"/>
    <mergeCell ref="AX13:AX15"/>
    <mergeCell ref="AY13:AY15"/>
    <mergeCell ref="AZ13:AZ15"/>
    <mergeCell ref="BA13:BA15"/>
    <mergeCell ref="BD13:BD15"/>
    <mergeCell ref="BE13:BE15"/>
    <mergeCell ref="BF13:BF15"/>
    <mergeCell ref="AL34:AL36"/>
    <mergeCell ref="AM34:AM36"/>
    <mergeCell ref="AL37:AL39"/>
    <mergeCell ref="AM37:AM39"/>
    <mergeCell ref="AL40:AL42"/>
    <mergeCell ref="AM40:AM42"/>
    <mergeCell ref="AL43:AL45"/>
    <mergeCell ref="AM43:AM45"/>
    <mergeCell ref="AL46:AL48"/>
    <mergeCell ref="AM46:AM48"/>
    <mergeCell ref="AL49:AL51"/>
    <mergeCell ref="AM49:AM51"/>
    <mergeCell ref="AL52:AL54"/>
    <mergeCell ref="AM52:AM54"/>
    <mergeCell ref="AL55:AL57"/>
    <mergeCell ref="AM55:AM57"/>
    <mergeCell ref="AL58:AL60"/>
    <mergeCell ref="AM58:AM60"/>
    <mergeCell ref="Z157:Z159"/>
    <mergeCell ref="Z130:Z132"/>
    <mergeCell ref="AA130:AA132"/>
    <mergeCell ref="Z133:Z135"/>
    <mergeCell ref="AA133:AA135"/>
    <mergeCell ref="Z136:Z138"/>
    <mergeCell ref="AA136:AA138"/>
    <mergeCell ref="Z139:Z141"/>
    <mergeCell ref="AA139:AA141"/>
    <mergeCell ref="Z142:Z144"/>
    <mergeCell ref="AA142:AA144"/>
    <mergeCell ref="AP157:AP159"/>
    <mergeCell ref="AQ157:AQ159"/>
    <mergeCell ref="AV8:AW8"/>
    <mergeCell ref="AX8:AY8"/>
    <mergeCell ref="AZ8:BA8"/>
    <mergeCell ref="BD8:BE8"/>
    <mergeCell ref="Z82:Z84"/>
    <mergeCell ref="Z85:Z87"/>
    <mergeCell ref="Z88:Z90"/>
    <mergeCell ref="Z91:Z93"/>
    <mergeCell ref="Z94:Z96"/>
    <mergeCell ref="Z97:Z99"/>
    <mergeCell ref="Z100:Z102"/>
    <mergeCell ref="AA103:AA105"/>
    <mergeCell ref="AN145:AN147"/>
    <mergeCell ref="AN133:AN135"/>
    <mergeCell ref="AN121:AN123"/>
    <mergeCell ref="AN109:AN111"/>
    <mergeCell ref="AN97:AN99"/>
    <mergeCell ref="AN139:AN141"/>
    <mergeCell ref="AN127:AN129"/>
    <mergeCell ref="BG13:BG15"/>
    <mergeCell ref="BH13:BH15"/>
    <mergeCell ref="BE16:BE18"/>
    <mergeCell ref="BF16:BF18"/>
    <mergeCell ref="AP142:AP144"/>
    <mergeCell ref="AQ142:AQ144"/>
    <mergeCell ref="AP97:AP99"/>
    <mergeCell ref="AQ97:AQ99"/>
    <mergeCell ref="AP100:AP102"/>
    <mergeCell ref="AQ100:AQ102"/>
    <mergeCell ref="AQ52:AQ54"/>
    <mergeCell ref="AP40:AP42"/>
    <mergeCell ref="BG16:BG18"/>
    <mergeCell ref="BH16:BH18"/>
    <mergeCell ref="AW19:AW21"/>
    <mergeCell ref="AX19:AX21"/>
    <mergeCell ref="AY19:AY21"/>
    <mergeCell ref="AZ19:AZ21"/>
    <mergeCell ref="BA19:BA21"/>
    <mergeCell ref="BD19:BD21"/>
    <mergeCell ref="BE19:BE21"/>
    <mergeCell ref="BF19:BF21"/>
    <mergeCell ref="BG19:BG21"/>
    <mergeCell ref="BH19:BH21"/>
    <mergeCell ref="AW16:AW18"/>
    <mergeCell ref="AX16:AX18"/>
    <mergeCell ref="AY16:AY18"/>
    <mergeCell ref="AZ16:AZ18"/>
    <mergeCell ref="BA16:BA18"/>
    <mergeCell ref="BE22:BE24"/>
    <mergeCell ref="BD22:BD24"/>
    <mergeCell ref="BF22:BF24"/>
    <mergeCell ref="BG22:BG24"/>
    <mergeCell ref="BH22:BH24"/>
    <mergeCell ref="BI22:BI24"/>
    <mergeCell ref="AW25:AW27"/>
    <mergeCell ref="AX25:AX27"/>
    <mergeCell ref="AY25:AY27"/>
    <mergeCell ref="AZ25:AZ27"/>
    <mergeCell ref="BA25:BA27"/>
    <mergeCell ref="BD25:BD27"/>
    <mergeCell ref="BE25:BE27"/>
    <mergeCell ref="BF25:BF27"/>
    <mergeCell ref="BG25:BG27"/>
    <mergeCell ref="BH25:BH27"/>
    <mergeCell ref="BI25:BI27"/>
    <mergeCell ref="AW22:AW24"/>
    <mergeCell ref="AX22:AX24"/>
    <mergeCell ref="AY22:AY24"/>
    <mergeCell ref="AZ22:AZ24"/>
    <mergeCell ref="BA22:BA24"/>
    <mergeCell ref="BF28:BF30"/>
    <mergeCell ref="BG28:BG30"/>
    <mergeCell ref="BH28:BH30"/>
    <mergeCell ref="BI28:BI30"/>
    <mergeCell ref="AW31:AW33"/>
    <mergeCell ref="AX31:AX33"/>
    <mergeCell ref="AY31:AY33"/>
    <mergeCell ref="AZ31:AZ33"/>
    <mergeCell ref="BA31:BA33"/>
    <mergeCell ref="BD31:BD33"/>
    <mergeCell ref="BE31:BE33"/>
    <mergeCell ref="BF31:BF33"/>
    <mergeCell ref="BG31:BG33"/>
    <mergeCell ref="BH31:BH33"/>
    <mergeCell ref="BI31:BI33"/>
    <mergeCell ref="AW28:AW30"/>
    <mergeCell ref="AX28:AX30"/>
    <mergeCell ref="AY28:AY30"/>
    <mergeCell ref="AZ28:AZ30"/>
    <mergeCell ref="BA28:BA30"/>
    <mergeCell ref="BE34:BE36"/>
    <mergeCell ref="BD34:BD36"/>
    <mergeCell ref="BF34:BF36"/>
    <mergeCell ref="BG34:BG36"/>
    <mergeCell ref="BH34:BH36"/>
    <mergeCell ref="BI34:BI36"/>
    <mergeCell ref="AW37:AW39"/>
    <mergeCell ref="AX37:AX39"/>
    <mergeCell ref="AY37:AY39"/>
    <mergeCell ref="AZ37:AZ39"/>
    <mergeCell ref="BA37:BA39"/>
    <mergeCell ref="BD37:BD39"/>
    <mergeCell ref="BE37:BE39"/>
    <mergeCell ref="BF37:BF39"/>
    <mergeCell ref="BG37:BG39"/>
    <mergeCell ref="BH37:BH39"/>
    <mergeCell ref="BI37:BI39"/>
    <mergeCell ref="AW34:AW36"/>
    <mergeCell ref="AX34:AX36"/>
    <mergeCell ref="AY34:AY36"/>
    <mergeCell ref="AZ34:AZ36"/>
    <mergeCell ref="BA34:BA36"/>
    <mergeCell ref="BB34:BB36"/>
    <mergeCell ref="BC34:BC36"/>
    <mergeCell ref="BB37:BB39"/>
    <mergeCell ref="BC37:BC39"/>
    <mergeCell ref="BE40:BE42"/>
    <mergeCell ref="BD40:BD42"/>
    <mergeCell ref="BF40:BF42"/>
    <mergeCell ref="BG40:BG42"/>
    <mergeCell ref="BH40:BH42"/>
    <mergeCell ref="BI40:BI42"/>
    <mergeCell ref="AW43:AW45"/>
    <mergeCell ref="AX43:AX45"/>
    <mergeCell ref="AY43:AY45"/>
    <mergeCell ref="AZ43:AZ45"/>
    <mergeCell ref="BA43:BA45"/>
    <mergeCell ref="BD43:BD45"/>
    <mergeCell ref="BE43:BE45"/>
    <mergeCell ref="BF43:BF45"/>
    <mergeCell ref="BG43:BG45"/>
    <mergeCell ref="BH43:BH45"/>
    <mergeCell ref="BI43:BI45"/>
    <mergeCell ref="AW40:AW42"/>
    <mergeCell ref="AX40:AX42"/>
    <mergeCell ref="AY40:AY42"/>
    <mergeCell ref="AZ40:AZ42"/>
    <mergeCell ref="BA40:BA42"/>
    <mergeCell ref="BB40:BB42"/>
    <mergeCell ref="BC40:BC42"/>
    <mergeCell ref="BB43:BB45"/>
    <mergeCell ref="BC43:BC45"/>
    <mergeCell ref="BE46:BE48"/>
    <mergeCell ref="BD46:BD48"/>
    <mergeCell ref="BF46:BF48"/>
    <mergeCell ref="BG46:BG48"/>
    <mergeCell ref="BH46:BH48"/>
    <mergeCell ref="BI46:BI48"/>
    <mergeCell ref="AW49:AW51"/>
    <mergeCell ref="AX49:AX51"/>
    <mergeCell ref="AY49:AY51"/>
    <mergeCell ref="AZ49:AZ51"/>
    <mergeCell ref="BA49:BA51"/>
    <mergeCell ref="BD49:BD51"/>
    <mergeCell ref="BE49:BE51"/>
    <mergeCell ref="BF49:BF51"/>
    <mergeCell ref="BG49:BG51"/>
    <mergeCell ref="BH49:BH51"/>
    <mergeCell ref="BI49:BI51"/>
    <mergeCell ref="AW46:AW48"/>
    <mergeCell ref="AX46:AX48"/>
    <mergeCell ref="AY46:AY48"/>
    <mergeCell ref="AZ46:AZ48"/>
    <mergeCell ref="BA46:BA48"/>
    <mergeCell ref="BB46:BB48"/>
    <mergeCell ref="BC46:BC48"/>
    <mergeCell ref="BB49:BB51"/>
    <mergeCell ref="BC49:BC51"/>
    <mergeCell ref="BE52:BE54"/>
    <mergeCell ref="BD52:BD54"/>
    <mergeCell ref="BF52:BF54"/>
    <mergeCell ref="BG52:BG54"/>
    <mergeCell ref="BH52:BH54"/>
    <mergeCell ref="BI52:BI54"/>
    <mergeCell ref="AW55:AW57"/>
    <mergeCell ref="AX55:AX57"/>
    <mergeCell ref="AY55:AY57"/>
    <mergeCell ref="AZ55:AZ57"/>
    <mergeCell ref="BA55:BA57"/>
    <mergeCell ref="BD55:BD57"/>
    <mergeCell ref="BE55:BE57"/>
    <mergeCell ref="BF55:BF57"/>
    <mergeCell ref="BG55:BG57"/>
    <mergeCell ref="BH55:BH57"/>
    <mergeCell ref="BI55:BI57"/>
    <mergeCell ref="AW52:AW54"/>
    <mergeCell ref="AX52:AX54"/>
    <mergeCell ref="AY52:AY54"/>
    <mergeCell ref="AZ52:AZ54"/>
    <mergeCell ref="BA52:BA54"/>
    <mergeCell ref="BB52:BB54"/>
    <mergeCell ref="BC52:BC54"/>
    <mergeCell ref="BB55:BB57"/>
    <mergeCell ref="BC55:BC57"/>
    <mergeCell ref="BE58:BE60"/>
    <mergeCell ref="BD58:BD60"/>
    <mergeCell ref="BF58:BF60"/>
    <mergeCell ref="BG58:BG60"/>
    <mergeCell ref="BH58:BH60"/>
    <mergeCell ref="BI58:BI60"/>
    <mergeCell ref="AW61:AW63"/>
    <mergeCell ref="AX61:AX63"/>
    <mergeCell ref="AY61:AY63"/>
    <mergeCell ref="AZ61:AZ63"/>
    <mergeCell ref="BA61:BA63"/>
    <mergeCell ref="BD61:BD63"/>
    <mergeCell ref="BE61:BE63"/>
    <mergeCell ref="BF61:BF63"/>
    <mergeCell ref="BG61:BG63"/>
    <mergeCell ref="BH61:BH63"/>
    <mergeCell ref="BI61:BI63"/>
    <mergeCell ref="AW58:AW60"/>
    <mergeCell ref="AX58:AX60"/>
    <mergeCell ref="AY58:AY60"/>
    <mergeCell ref="AZ58:AZ60"/>
    <mergeCell ref="BA58:BA60"/>
    <mergeCell ref="BB58:BB60"/>
    <mergeCell ref="BC58:BC60"/>
    <mergeCell ref="BB61:BB63"/>
    <mergeCell ref="BC61:BC63"/>
    <mergeCell ref="BE64:BE66"/>
    <mergeCell ref="BD64:BD66"/>
    <mergeCell ref="BF64:BF66"/>
    <mergeCell ref="BG64:BG66"/>
    <mergeCell ref="BH64:BH66"/>
    <mergeCell ref="BI64:BI66"/>
    <mergeCell ref="AW67:AW69"/>
    <mergeCell ref="AX67:AX69"/>
    <mergeCell ref="AY67:AY69"/>
    <mergeCell ref="AZ67:AZ69"/>
    <mergeCell ref="BA67:BA69"/>
    <mergeCell ref="BD67:BD69"/>
    <mergeCell ref="BE67:BE69"/>
    <mergeCell ref="BF67:BF69"/>
    <mergeCell ref="BG67:BG69"/>
    <mergeCell ref="BH67:BH69"/>
    <mergeCell ref="BI67:BI69"/>
    <mergeCell ref="AW64:AW66"/>
    <mergeCell ref="AX64:AX66"/>
    <mergeCell ref="AY64:AY66"/>
    <mergeCell ref="AZ64:AZ66"/>
    <mergeCell ref="BA64:BA66"/>
    <mergeCell ref="BB64:BB66"/>
    <mergeCell ref="BC64:BC66"/>
    <mergeCell ref="BB67:BB69"/>
    <mergeCell ref="BC67:BC69"/>
    <mergeCell ref="BE70:BE72"/>
    <mergeCell ref="BD70:BD72"/>
    <mergeCell ref="BF70:BF72"/>
    <mergeCell ref="BG70:BG72"/>
    <mergeCell ref="BH70:BH72"/>
    <mergeCell ref="BI70:BI72"/>
    <mergeCell ref="AW73:AW75"/>
    <mergeCell ref="AX73:AX75"/>
    <mergeCell ref="AY73:AY75"/>
    <mergeCell ref="AZ73:AZ75"/>
    <mergeCell ref="BA73:BA75"/>
    <mergeCell ref="BD73:BD75"/>
    <mergeCell ref="BE73:BE75"/>
    <mergeCell ref="BF73:BF75"/>
    <mergeCell ref="BG73:BG75"/>
    <mergeCell ref="BH73:BH75"/>
    <mergeCell ref="BI73:BI75"/>
    <mergeCell ref="AW70:AW72"/>
    <mergeCell ref="AX70:AX72"/>
    <mergeCell ref="AY70:AY72"/>
    <mergeCell ref="AZ70:AZ72"/>
    <mergeCell ref="BA70:BA72"/>
    <mergeCell ref="BB70:BB72"/>
    <mergeCell ref="BC70:BC72"/>
    <mergeCell ref="BB73:BB75"/>
    <mergeCell ref="BC73:BC75"/>
    <mergeCell ref="BE76:BE78"/>
    <mergeCell ref="BD76:BD78"/>
    <mergeCell ref="BF76:BF78"/>
    <mergeCell ref="BG76:BG78"/>
    <mergeCell ref="BH76:BH78"/>
    <mergeCell ref="BI76:BI78"/>
    <mergeCell ref="AW79:AW81"/>
    <mergeCell ref="AX79:AX81"/>
    <mergeCell ref="AY79:AY81"/>
    <mergeCell ref="AZ79:AZ81"/>
    <mergeCell ref="BA79:BA81"/>
    <mergeCell ref="BD79:BD81"/>
    <mergeCell ref="BE79:BE81"/>
    <mergeCell ref="BF79:BF81"/>
    <mergeCell ref="BG79:BG81"/>
    <mergeCell ref="BH79:BH81"/>
    <mergeCell ref="BI79:BI81"/>
    <mergeCell ref="AW76:AW78"/>
    <mergeCell ref="AX76:AX78"/>
    <mergeCell ref="AY76:AY78"/>
    <mergeCell ref="AZ76:AZ78"/>
    <mergeCell ref="BA76:BA78"/>
    <mergeCell ref="BB76:BB78"/>
    <mergeCell ref="BC76:BC78"/>
    <mergeCell ref="BB79:BB81"/>
    <mergeCell ref="BC79:BC81"/>
    <mergeCell ref="BE82:BE84"/>
    <mergeCell ref="BD82:BD84"/>
    <mergeCell ref="BF82:BF84"/>
    <mergeCell ref="BG82:BG84"/>
    <mergeCell ref="BH82:BH84"/>
    <mergeCell ref="BI82:BI84"/>
    <mergeCell ref="AW85:AW87"/>
    <mergeCell ref="AX85:AX87"/>
    <mergeCell ref="AY85:AY87"/>
    <mergeCell ref="AZ85:AZ87"/>
    <mergeCell ref="BA85:BA87"/>
    <mergeCell ref="BD85:BD87"/>
    <mergeCell ref="BE85:BE87"/>
    <mergeCell ref="BF85:BF87"/>
    <mergeCell ref="BG85:BG87"/>
    <mergeCell ref="BH85:BH87"/>
    <mergeCell ref="BI85:BI87"/>
    <mergeCell ref="AW82:AW84"/>
    <mergeCell ref="AX82:AX84"/>
    <mergeCell ref="AY82:AY84"/>
    <mergeCell ref="AZ82:AZ84"/>
    <mergeCell ref="BA82:BA84"/>
    <mergeCell ref="BB82:BB84"/>
    <mergeCell ref="BC82:BC84"/>
    <mergeCell ref="BB85:BB87"/>
    <mergeCell ref="BC85:BC87"/>
    <mergeCell ref="BE88:BE90"/>
    <mergeCell ref="BD88:BD90"/>
    <mergeCell ref="BF88:BF90"/>
    <mergeCell ref="BG88:BG90"/>
    <mergeCell ref="BH88:BH90"/>
    <mergeCell ref="BI88:BI90"/>
    <mergeCell ref="AW91:AW93"/>
    <mergeCell ref="AX91:AX93"/>
    <mergeCell ref="AY91:AY93"/>
    <mergeCell ref="AZ91:AZ93"/>
    <mergeCell ref="BA91:BA93"/>
    <mergeCell ref="BD91:BD93"/>
    <mergeCell ref="BE91:BE93"/>
    <mergeCell ref="BF91:BF93"/>
    <mergeCell ref="BG91:BG93"/>
    <mergeCell ref="BH91:BH93"/>
    <mergeCell ref="BI91:BI93"/>
    <mergeCell ref="AW88:AW90"/>
    <mergeCell ref="AX88:AX90"/>
    <mergeCell ref="AY88:AY90"/>
    <mergeCell ref="AZ88:AZ90"/>
    <mergeCell ref="BA88:BA90"/>
    <mergeCell ref="BB88:BB90"/>
    <mergeCell ref="BC88:BC90"/>
    <mergeCell ref="BB91:BB93"/>
    <mergeCell ref="BC91:BC93"/>
    <mergeCell ref="BE94:BE96"/>
    <mergeCell ref="BD94:BD96"/>
    <mergeCell ref="BF94:BF96"/>
    <mergeCell ref="BG94:BG96"/>
    <mergeCell ref="BH94:BH96"/>
    <mergeCell ref="BI94:BI96"/>
    <mergeCell ref="AW97:AW99"/>
    <mergeCell ref="AX97:AX99"/>
    <mergeCell ref="AY97:AY99"/>
    <mergeCell ref="AZ97:AZ99"/>
    <mergeCell ref="BA97:BA99"/>
    <mergeCell ref="BD97:BD99"/>
    <mergeCell ref="BE97:BE99"/>
    <mergeCell ref="BF97:BF99"/>
    <mergeCell ref="BG97:BG99"/>
    <mergeCell ref="BH97:BH99"/>
    <mergeCell ref="BI97:BI99"/>
    <mergeCell ref="AW94:AW96"/>
    <mergeCell ref="AX94:AX96"/>
    <mergeCell ref="AY94:AY96"/>
    <mergeCell ref="AZ94:AZ96"/>
    <mergeCell ref="BA94:BA96"/>
    <mergeCell ref="BB94:BB96"/>
    <mergeCell ref="BC94:BC96"/>
    <mergeCell ref="BB97:BB99"/>
    <mergeCell ref="BC97:BC99"/>
    <mergeCell ref="AW106:AW108"/>
    <mergeCell ref="AX106:AX108"/>
    <mergeCell ref="AY106:AY108"/>
    <mergeCell ref="AZ106:AZ108"/>
    <mergeCell ref="BA106:BA108"/>
    <mergeCell ref="BE100:BE102"/>
    <mergeCell ref="BD100:BD102"/>
    <mergeCell ref="BF100:BF102"/>
    <mergeCell ref="BG100:BG102"/>
    <mergeCell ref="BH100:BH102"/>
    <mergeCell ref="BI100:BI102"/>
    <mergeCell ref="AW103:AW105"/>
    <mergeCell ref="AX103:AX105"/>
    <mergeCell ref="AY103:AY105"/>
    <mergeCell ref="AZ103:AZ105"/>
    <mergeCell ref="BA103:BA105"/>
    <mergeCell ref="BD103:BD105"/>
    <mergeCell ref="BE103:BE105"/>
    <mergeCell ref="BF103:BF105"/>
    <mergeCell ref="BG103:BG105"/>
    <mergeCell ref="BH103:BH105"/>
    <mergeCell ref="BI103:BI105"/>
    <mergeCell ref="AW100:AW102"/>
    <mergeCell ref="AX100:AX102"/>
    <mergeCell ref="AY100:AY102"/>
    <mergeCell ref="AZ100:AZ102"/>
    <mergeCell ref="BA100:BA102"/>
    <mergeCell ref="BB100:BB102"/>
    <mergeCell ref="BC100:BC102"/>
    <mergeCell ref="BB103:BB105"/>
    <mergeCell ref="BC103:BC105"/>
    <mergeCell ref="BB106:BB108"/>
    <mergeCell ref="AW115:AW117"/>
    <mergeCell ref="AX115:AX117"/>
    <mergeCell ref="AY115:AY117"/>
    <mergeCell ref="AZ115:AZ117"/>
    <mergeCell ref="BA115:BA117"/>
    <mergeCell ref="BD115:BD117"/>
    <mergeCell ref="BE115:BE117"/>
    <mergeCell ref="BF115:BF117"/>
    <mergeCell ref="BG115:BG117"/>
    <mergeCell ref="BH115:BH117"/>
    <mergeCell ref="BI115:BI117"/>
    <mergeCell ref="AW112:AW114"/>
    <mergeCell ref="AX112:AX114"/>
    <mergeCell ref="AY112:AY114"/>
    <mergeCell ref="AZ112:AZ114"/>
    <mergeCell ref="BA112:BA114"/>
    <mergeCell ref="BE106:BE108"/>
    <mergeCell ref="BD106:BD108"/>
    <mergeCell ref="BF106:BF108"/>
    <mergeCell ref="BG106:BG108"/>
    <mergeCell ref="BH106:BH108"/>
    <mergeCell ref="BI106:BI108"/>
    <mergeCell ref="AW109:AW111"/>
    <mergeCell ref="AX109:AX111"/>
    <mergeCell ref="AY109:AY111"/>
    <mergeCell ref="AZ109:AZ111"/>
    <mergeCell ref="BA109:BA111"/>
    <mergeCell ref="BD109:BD111"/>
    <mergeCell ref="BE109:BE111"/>
    <mergeCell ref="BF109:BF111"/>
    <mergeCell ref="BG109:BG111"/>
    <mergeCell ref="BH109:BH111"/>
    <mergeCell ref="BE118:BE120"/>
    <mergeCell ref="BD118:BD120"/>
    <mergeCell ref="BF118:BF120"/>
    <mergeCell ref="BG118:BG120"/>
    <mergeCell ref="BH118:BH120"/>
    <mergeCell ref="BI118:BI120"/>
    <mergeCell ref="AW121:AW123"/>
    <mergeCell ref="AX121:AX123"/>
    <mergeCell ref="AY121:AY123"/>
    <mergeCell ref="AZ121:AZ123"/>
    <mergeCell ref="BA121:BA123"/>
    <mergeCell ref="BD121:BD123"/>
    <mergeCell ref="BE121:BE123"/>
    <mergeCell ref="BF121:BF123"/>
    <mergeCell ref="BG121:BG123"/>
    <mergeCell ref="BH121:BH123"/>
    <mergeCell ref="BI121:BI123"/>
    <mergeCell ref="AW118:AW120"/>
    <mergeCell ref="AX118:AX120"/>
    <mergeCell ref="AY118:AY120"/>
    <mergeCell ref="AZ118:AZ120"/>
    <mergeCell ref="BA118:BA120"/>
    <mergeCell ref="BE124:BE126"/>
    <mergeCell ref="BD124:BD126"/>
    <mergeCell ref="BF124:BF126"/>
    <mergeCell ref="BG124:BG126"/>
    <mergeCell ref="BH124:BH126"/>
    <mergeCell ref="BI124:BI126"/>
    <mergeCell ref="AW127:AW129"/>
    <mergeCell ref="AX127:AX129"/>
    <mergeCell ref="AY127:AY129"/>
    <mergeCell ref="AZ127:AZ129"/>
    <mergeCell ref="BA127:BA129"/>
    <mergeCell ref="BD127:BD129"/>
    <mergeCell ref="BE127:BE129"/>
    <mergeCell ref="BF127:BF129"/>
    <mergeCell ref="BG127:BG129"/>
    <mergeCell ref="BH127:BH129"/>
    <mergeCell ref="BI127:BI129"/>
    <mergeCell ref="AW124:AW126"/>
    <mergeCell ref="AX124:AX126"/>
    <mergeCell ref="AY124:AY126"/>
    <mergeCell ref="AZ124:AZ126"/>
    <mergeCell ref="BA124:BA126"/>
    <mergeCell ref="BB124:BB126"/>
    <mergeCell ref="BC124:BC126"/>
    <mergeCell ref="BI130:BI132"/>
    <mergeCell ref="AW133:AW135"/>
    <mergeCell ref="AX133:AX135"/>
    <mergeCell ref="AY133:AY135"/>
    <mergeCell ref="AZ133:AZ135"/>
    <mergeCell ref="BA133:BA135"/>
    <mergeCell ref="BD133:BD135"/>
    <mergeCell ref="BE133:BE135"/>
    <mergeCell ref="BF133:BF135"/>
    <mergeCell ref="BG133:BG135"/>
    <mergeCell ref="BH133:BH135"/>
    <mergeCell ref="BI133:BI135"/>
    <mergeCell ref="AW130:AW132"/>
    <mergeCell ref="AX130:AX132"/>
    <mergeCell ref="AY130:AY132"/>
    <mergeCell ref="AZ130:AZ132"/>
    <mergeCell ref="BA130:BA132"/>
    <mergeCell ref="AW142:AW144"/>
    <mergeCell ref="AX142:AX144"/>
    <mergeCell ref="AY142:AY144"/>
    <mergeCell ref="AZ142:AZ144"/>
    <mergeCell ref="BA142:BA144"/>
    <mergeCell ref="BE136:BE138"/>
    <mergeCell ref="BD136:BD138"/>
    <mergeCell ref="BF136:BF138"/>
    <mergeCell ref="BG136:BG138"/>
    <mergeCell ref="BH136:BH138"/>
    <mergeCell ref="BI136:BI138"/>
    <mergeCell ref="AW139:AW141"/>
    <mergeCell ref="AX139:AX141"/>
    <mergeCell ref="AY139:AY141"/>
    <mergeCell ref="AZ139:AZ141"/>
    <mergeCell ref="BA139:BA141"/>
    <mergeCell ref="BD139:BD141"/>
    <mergeCell ref="BE139:BE141"/>
    <mergeCell ref="BF139:BF141"/>
    <mergeCell ref="BG139:BG141"/>
    <mergeCell ref="BH139:BH141"/>
    <mergeCell ref="BI139:BI141"/>
    <mergeCell ref="AW136:AW138"/>
    <mergeCell ref="AX136:AX138"/>
    <mergeCell ref="AY136:AY138"/>
    <mergeCell ref="AZ136:AZ138"/>
    <mergeCell ref="BA136:BA138"/>
    <mergeCell ref="BB136:BB138"/>
    <mergeCell ref="BC136:BC138"/>
    <mergeCell ref="BB139:BB141"/>
    <mergeCell ref="BC139:BC141"/>
    <mergeCell ref="BB142:BB144"/>
    <mergeCell ref="AW151:AW153"/>
    <mergeCell ref="AX151:AX153"/>
    <mergeCell ref="AY151:AY153"/>
    <mergeCell ref="AZ151:AZ153"/>
    <mergeCell ref="BA151:BA153"/>
    <mergeCell ref="BD151:BD153"/>
    <mergeCell ref="BE151:BE153"/>
    <mergeCell ref="BF151:BF153"/>
    <mergeCell ref="BG151:BG153"/>
    <mergeCell ref="BH151:BH153"/>
    <mergeCell ref="BI151:BI153"/>
    <mergeCell ref="AW148:AW150"/>
    <mergeCell ref="AX148:AX150"/>
    <mergeCell ref="AY148:AY150"/>
    <mergeCell ref="AZ148:AZ150"/>
    <mergeCell ref="BA148:BA150"/>
    <mergeCell ref="BE142:BE144"/>
    <mergeCell ref="BD142:BD144"/>
    <mergeCell ref="BF142:BF144"/>
    <mergeCell ref="BG142:BG144"/>
    <mergeCell ref="BH142:BH144"/>
    <mergeCell ref="BI142:BI144"/>
    <mergeCell ref="AW145:AW147"/>
    <mergeCell ref="AX145:AX147"/>
    <mergeCell ref="AY145:AY147"/>
    <mergeCell ref="AZ145:AZ147"/>
    <mergeCell ref="BA145:BA147"/>
    <mergeCell ref="BD145:BD147"/>
    <mergeCell ref="BE145:BE147"/>
    <mergeCell ref="BF145:BF147"/>
    <mergeCell ref="BG145:BG147"/>
    <mergeCell ref="BH145:BH147"/>
    <mergeCell ref="AW157:AW159"/>
    <mergeCell ref="AX157:AX159"/>
    <mergeCell ref="AY157:AY159"/>
    <mergeCell ref="AZ157:AZ159"/>
    <mergeCell ref="BA157:BA159"/>
    <mergeCell ref="BD157:BD159"/>
    <mergeCell ref="BE157:BE159"/>
    <mergeCell ref="BF157:BF159"/>
    <mergeCell ref="BG157:BG159"/>
    <mergeCell ref="BH157:BH159"/>
    <mergeCell ref="BI157:BI159"/>
    <mergeCell ref="AW154:AW156"/>
    <mergeCell ref="AX154:AX156"/>
    <mergeCell ref="AY154:AY156"/>
    <mergeCell ref="AZ154:AZ156"/>
    <mergeCell ref="BA154:BA156"/>
    <mergeCell ref="BB154:BB156"/>
    <mergeCell ref="BC154:BC156"/>
    <mergeCell ref="BU8:BV8"/>
    <mergeCell ref="BW8:BX8"/>
    <mergeCell ref="BI10:BI12"/>
    <mergeCell ref="BM10:BM12"/>
    <mergeCell ref="BN10:BN12"/>
    <mergeCell ref="BO10:BO12"/>
    <mergeCell ref="BP10:BP12"/>
    <mergeCell ref="BQ10:BQ12"/>
    <mergeCell ref="BR10:BR12"/>
    <mergeCell ref="BV10:BV12"/>
    <mergeCell ref="BU10:BU12"/>
    <mergeCell ref="BW10:BW12"/>
    <mergeCell ref="BX10:BX12"/>
    <mergeCell ref="BL10:BL12"/>
    <mergeCell ref="BE154:BE156"/>
    <mergeCell ref="BD154:BD156"/>
    <mergeCell ref="BF154:BF156"/>
    <mergeCell ref="BG154:BG156"/>
    <mergeCell ref="BH154:BH156"/>
    <mergeCell ref="BI154:BI156"/>
    <mergeCell ref="BE148:BE150"/>
    <mergeCell ref="BD148:BD150"/>
    <mergeCell ref="BF148:BF150"/>
    <mergeCell ref="BG148:BG150"/>
    <mergeCell ref="BH148:BH150"/>
    <mergeCell ref="BI148:BI150"/>
    <mergeCell ref="BI145:BI147"/>
    <mergeCell ref="BE130:BE132"/>
    <mergeCell ref="BD130:BD132"/>
    <mergeCell ref="BF130:BF132"/>
    <mergeCell ref="BG130:BG132"/>
    <mergeCell ref="BH130:BH132"/>
    <mergeCell ref="BW19:BW21"/>
    <mergeCell ref="BX19:BX21"/>
    <mergeCell ref="BI16:BI18"/>
    <mergeCell ref="BM16:BM18"/>
    <mergeCell ref="BN16:BN18"/>
    <mergeCell ref="BO16:BO18"/>
    <mergeCell ref="BP16:BP18"/>
    <mergeCell ref="BQ16:BQ18"/>
    <mergeCell ref="BI13:BI15"/>
    <mergeCell ref="BM13:BM15"/>
    <mergeCell ref="BN13:BN15"/>
    <mergeCell ref="BO13:BO15"/>
    <mergeCell ref="BP13:BP15"/>
    <mergeCell ref="BQ13:BQ15"/>
    <mergeCell ref="BR13:BR15"/>
    <mergeCell ref="BU13:BU15"/>
    <mergeCell ref="BV13:BV15"/>
    <mergeCell ref="BW13:BW15"/>
    <mergeCell ref="BX13:BX15"/>
    <mergeCell ref="BR16:BR18"/>
    <mergeCell ref="BU16:BU18"/>
    <mergeCell ref="BV16:BV18"/>
    <mergeCell ref="BW16:BW18"/>
    <mergeCell ref="BX16:BX18"/>
    <mergeCell ref="BP19:BP21"/>
    <mergeCell ref="BQ19:BQ21"/>
    <mergeCell ref="BR19:BR21"/>
    <mergeCell ref="BO31:BO33"/>
    <mergeCell ref="BP31:BP33"/>
    <mergeCell ref="BQ31:BQ33"/>
    <mergeCell ref="BR31:BR33"/>
    <mergeCell ref="BU31:BU33"/>
    <mergeCell ref="BV31:BV33"/>
    <mergeCell ref="BW31:BW33"/>
    <mergeCell ref="BX31:BX33"/>
    <mergeCell ref="BO28:BO30"/>
    <mergeCell ref="BP28:BP30"/>
    <mergeCell ref="BQ28:BQ30"/>
    <mergeCell ref="BR22:BR24"/>
    <mergeCell ref="BU22:BU24"/>
    <mergeCell ref="BV22:BV24"/>
    <mergeCell ref="BW22:BW24"/>
    <mergeCell ref="BX22:BX24"/>
    <mergeCell ref="BO25:BO27"/>
    <mergeCell ref="BP25:BP27"/>
    <mergeCell ref="BQ25:BQ27"/>
    <mergeCell ref="BR25:BR27"/>
    <mergeCell ref="BU25:BU27"/>
    <mergeCell ref="BV25:BV27"/>
    <mergeCell ref="BW25:BW27"/>
    <mergeCell ref="BX25:BX27"/>
    <mergeCell ref="BO22:BO24"/>
    <mergeCell ref="BP22:BP24"/>
    <mergeCell ref="BQ22:BQ24"/>
    <mergeCell ref="BU34:BU36"/>
    <mergeCell ref="BV34:BV36"/>
    <mergeCell ref="BW34:BW36"/>
    <mergeCell ref="BX34:BX36"/>
    <mergeCell ref="BO37:BO39"/>
    <mergeCell ref="BP37:BP39"/>
    <mergeCell ref="BQ37:BQ39"/>
    <mergeCell ref="BR37:BR39"/>
    <mergeCell ref="BU37:BU39"/>
    <mergeCell ref="BV37:BV39"/>
    <mergeCell ref="BW37:BW39"/>
    <mergeCell ref="BX37:BX39"/>
    <mergeCell ref="BO34:BO36"/>
    <mergeCell ref="BP34:BP36"/>
    <mergeCell ref="BQ34:BQ36"/>
    <mergeCell ref="BS34:BS36"/>
    <mergeCell ref="BT34:BT36"/>
    <mergeCell ref="BS37:BS39"/>
    <mergeCell ref="BT37:BT39"/>
    <mergeCell ref="BU40:BU42"/>
    <mergeCell ref="BV40:BV42"/>
    <mergeCell ref="BW40:BW42"/>
    <mergeCell ref="BX40:BX42"/>
    <mergeCell ref="BO43:BO45"/>
    <mergeCell ref="BP43:BP45"/>
    <mergeCell ref="BQ43:BQ45"/>
    <mergeCell ref="BR43:BR45"/>
    <mergeCell ref="BU43:BU45"/>
    <mergeCell ref="BV43:BV45"/>
    <mergeCell ref="BW43:BW45"/>
    <mergeCell ref="BX43:BX45"/>
    <mergeCell ref="BO40:BO42"/>
    <mergeCell ref="BP40:BP42"/>
    <mergeCell ref="BQ40:BQ42"/>
    <mergeCell ref="BS40:BS42"/>
    <mergeCell ref="BT40:BT42"/>
    <mergeCell ref="BS43:BS45"/>
    <mergeCell ref="BT43:BT45"/>
    <mergeCell ref="BU46:BU48"/>
    <mergeCell ref="BV46:BV48"/>
    <mergeCell ref="BW46:BW48"/>
    <mergeCell ref="BX46:BX48"/>
    <mergeCell ref="BO49:BO51"/>
    <mergeCell ref="BP49:BP51"/>
    <mergeCell ref="BQ49:BQ51"/>
    <mergeCell ref="BR49:BR51"/>
    <mergeCell ref="BU49:BU51"/>
    <mergeCell ref="BV49:BV51"/>
    <mergeCell ref="BW49:BW51"/>
    <mergeCell ref="BX49:BX51"/>
    <mergeCell ref="BO46:BO48"/>
    <mergeCell ref="BP46:BP48"/>
    <mergeCell ref="BQ46:BQ48"/>
    <mergeCell ref="BS46:BS48"/>
    <mergeCell ref="BT46:BT48"/>
    <mergeCell ref="BS49:BS51"/>
    <mergeCell ref="BT49:BT51"/>
    <mergeCell ref="BU52:BU54"/>
    <mergeCell ref="BV52:BV54"/>
    <mergeCell ref="BW52:BW54"/>
    <mergeCell ref="BX52:BX54"/>
    <mergeCell ref="BO55:BO57"/>
    <mergeCell ref="BP55:BP57"/>
    <mergeCell ref="BQ55:BQ57"/>
    <mergeCell ref="BR55:BR57"/>
    <mergeCell ref="BU55:BU57"/>
    <mergeCell ref="BV55:BV57"/>
    <mergeCell ref="BW55:BW57"/>
    <mergeCell ref="BX55:BX57"/>
    <mergeCell ref="BO52:BO54"/>
    <mergeCell ref="BP52:BP54"/>
    <mergeCell ref="BQ52:BQ54"/>
    <mergeCell ref="BS52:BS54"/>
    <mergeCell ref="BT52:BT54"/>
    <mergeCell ref="BS55:BS57"/>
    <mergeCell ref="BT55:BT57"/>
    <mergeCell ref="BW67:BW69"/>
    <mergeCell ref="BX67:BX69"/>
    <mergeCell ref="BO64:BO66"/>
    <mergeCell ref="BP64:BP66"/>
    <mergeCell ref="BQ64:BQ66"/>
    <mergeCell ref="BR64:BR66"/>
    <mergeCell ref="BS64:BS66"/>
    <mergeCell ref="BT64:BT66"/>
    <mergeCell ref="BS67:BS69"/>
    <mergeCell ref="BT67:BT69"/>
    <mergeCell ref="BU58:BU60"/>
    <mergeCell ref="BV58:BV60"/>
    <mergeCell ref="BW58:BW60"/>
    <mergeCell ref="BX58:BX60"/>
    <mergeCell ref="BO61:BO63"/>
    <mergeCell ref="BP61:BP63"/>
    <mergeCell ref="BQ61:BQ63"/>
    <mergeCell ref="BR61:BR63"/>
    <mergeCell ref="BU61:BU63"/>
    <mergeCell ref="BV61:BV63"/>
    <mergeCell ref="BW61:BW63"/>
    <mergeCell ref="BX61:BX63"/>
    <mergeCell ref="BO58:BO60"/>
    <mergeCell ref="BP58:BP60"/>
    <mergeCell ref="BQ58:BQ60"/>
    <mergeCell ref="BS58:BS60"/>
    <mergeCell ref="BT58:BT60"/>
    <mergeCell ref="BS61:BS63"/>
    <mergeCell ref="BT61:BT63"/>
    <mergeCell ref="BU70:BU72"/>
    <mergeCell ref="BV70:BV72"/>
    <mergeCell ref="BW70:BW72"/>
    <mergeCell ref="BX70:BX72"/>
    <mergeCell ref="BO73:BO75"/>
    <mergeCell ref="BP73:BP75"/>
    <mergeCell ref="BQ73:BQ75"/>
    <mergeCell ref="BR73:BR75"/>
    <mergeCell ref="BU73:BU75"/>
    <mergeCell ref="BV73:BV75"/>
    <mergeCell ref="BW73:BW75"/>
    <mergeCell ref="BX73:BX75"/>
    <mergeCell ref="BO70:BO72"/>
    <mergeCell ref="BP70:BP72"/>
    <mergeCell ref="BQ70:BQ72"/>
    <mergeCell ref="BR70:BR72"/>
    <mergeCell ref="BS70:BS72"/>
    <mergeCell ref="BT70:BT72"/>
    <mergeCell ref="BS73:BS75"/>
    <mergeCell ref="BT73:BT75"/>
    <mergeCell ref="BU76:BU78"/>
    <mergeCell ref="BV76:BV78"/>
    <mergeCell ref="BW76:BW78"/>
    <mergeCell ref="BX76:BX78"/>
    <mergeCell ref="BO79:BO81"/>
    <mergeCell ref="BP79:BP81"/>
    <mergeCell ref="BQ79:BQ81"/>
    <mergeCell ref="BR79:BR81"/>
    <mergeCell ref="BU79:BU81"/>
    <mergeCell ref="BV79:BV81"/>
    <mergeCell ref="BW79:BW81"/>
    <mergeCell ref="BX79:BX81"/>
    <mergeCell ref="BO76:BO78"/>
    <mergeCell ref="BP76:BP78"/>
    <mergeCell ref="BQ76:BQ78"/>
    <mergeCell ref="BR76:BR78"/>
    <mergeCell ref="BS76:BS78"/>
    <mergeCell ref="BT76:BT78"/>
    <mergeCell ref="BS79:BS81"/>
    <mergeCell ref="BT79:BT81"/>
    <mergeCell ref="BU82:BU84"/>
    <mergeCell ref="BV82:BV84"/>
    <mergeCell ref="BW82:BW84"/>
    <mergeCell ref="BX82:BX84"/>
    <mergeCell ref="BO85:BO87"/>
    <mergeCell ref="BP85:BP87"/>
    <mergeCell ref="BQ85:BQ87"/>
    <mergeCell ref="BR85:BR87"/>
    <mergeCell ref="BU85:BU87"/>
    <mergeCell ref="BV85:BV87"/>
    <mergeCell ref="BW85:BW87"/>
    <mergeCell ref="BX85:BX87"/>
    <mergeCell ref="BO82:BO84"/>
    <mergeCell ref="BP82:BP84"/>
    <mergeCell ref="BQ82:BQ84"/>
    <mergeCell ref="BR82:BR84"/>
    <mergeCell ref="BS82:BS84"/>
    <mergeCell ref="BT82:BT84"/>
    <mergeCell ref="BS85:BS87"/>
    <mergeCell ref="BT85:BT87"/>
    <mergeCell ref="BU88:BU90"/>
    <mergeCell ref="BV88:BV90"/>
    <mergeCell ref="BW88:BW90"/>
    <mergeCell ref="BX88:BX90"/>
    <mergeCell ref="BM91:BM93"/>
    <mergeCell ref="BN91:BN93"/>
    <mergeCell ref="BO91:BO93"/>
    <mergeCell ref="BP91:BP93"/>
    <mergeCell ref="BQ91:BQ93"/>
    <mergeCell ref="BR91:BR93"/>
    <mergeCell ref="BU91:BU93"/>
    <mergeCell ref="BV91:BV93"/>
    <mergeCell ref="BW91:BW93"/>
    <mergeCell ref="BX91:BX93"/>
    <mergeCell ref="BM88:BM90"/>
    <mergeCell ref="BN88:BN90"/>
    <mergeCell ref="BO88:BO90"/>
    <mergeCell ref="BP88:BP90"/>
    <mergeCell ref="BQ88:BQ90"/>
    <mergeCell ref="BR88:BR90"/>
    <mergeCell ref="BS88:BS90"/>
    <mergeCell ref="BT88:BT90"/>
    <mergeCell ref="BS91:BS93"/>
    <mergeCell ref="BT91:BT93"/>
    <mergeCell ref="BU94:BU96"/>
    <mergeCell ref="BV94:BV96"/>
    <mergeCell ref="BW94:BW96"/>
    <mergeCell ref="BX94:BX96"/>
    <mergeCell ref="BM97:BM99"/>
    <mergeCell ref="BN97:BN99"/>
    <mergeCell ref="BO97:BO99"/>
    <mergeCell ref="BP97:BP99"/>
    <mergeCell ref="BQ97:BQ99"/>
    <mergeCell ref="BR97:BR99"/>
    <mergeCell ref="BU97:BU99"/>
    <mergeCell ref="BV97:BV99"/>
    <mergeCell ref="BW97:BW99"/>
    <mergeCell ref="BX97:BX99"/>
    <mergeCell ref="BM94:BM96"/>
    <mergeCell ref="BN94:BN96"/>
    <mergeCell ref="BO94:BO96"/>
    <mergeCell ref="BP94:BP96"/>
    <mergeCell ref="BQ94:BQ96"/>
    <mergeCell ref="BR94:BR96"/>
    <mergeCell ref="BS94:BS96"/>
    <mergeCell ref="BT94:BT96"/>
    <mergeCell ref="BS97:BS99"/>
    <mergeCell ref="BT97:BT99"/>
    <mergeCell ref="BU100:BU102"/>
    <mergeCell ref="BV100:BV102"/>
    <mergeCell ref="BW100:BW102"/>
    <mergeCell ref="BX100:BX102"/>
    <mergeCell ref="BM103:BM105"/>
    <mergeCell ref="BN103:BN105"/>
    <mergeCell ref="BO103:BO105"/>
    <mergeCell ref="BP103:BP105"/>
    <mergeCell ref="BQ103:BQ105"/>
    <mergeCell ref="BR103:BR105"/>
    <mergeCell ref="BU103:BU105"/>
    <mergeCell ref="BV103:BV105"/>
    <mergeCell ref="BW103:BW105"/>
    <mergeCell ref="BX103:BX105"/>
    <mergeCell ref="BM100:BM102"/>
    <mergeCell ref="BN100:BN102"/>
    <mergeCell ref="BO100:BO102"/>
    <mergeCell ref="BP100:BP102"/>
    <mergeCell ref="BQ100:BQ102"/>
    <mergeCell ref="BR100:BR102"/>
    <mergeCell ref="BS100:BS102"/>
    <mergeCell ref="BT100:BT102"/>
    <mergeCell ref="BS103:BS105"/>
    <mergeCell ref="BT103:BT105"/>
    <mergeCell ref="BU106:BU108"/>
    <mergeCell ref="BV106:BV108"/>
    <mergeCell ref="BW106:BW108"/>
    <mergeCell ref="BX106:BX108"/>
    <mergeCell ref="BM109:BM111"/>
    <mergeCell ref="BO109:BO111"/>
    <mergeCell ref="BP109:BP111"/>
    <mergeCell ref="BQ109:BQ111"/>
    <mergeCell ref="BR109:BR111"/>
    <mergeCell ref="BU109:BU111"/>
    <mergeCell ref="BV109:BV111"/>
    <mergeCell ref="BW109:BW111"/>
    <mergeCell ref="BX109:BX111"/>
    <mergeCell ref="BM106:BM108"/>
    <mergeCell ref="BN106:BN108"/>
    <mergeCell ref="BO106:BO108"/>
    <mergeCell ref="BP106:BP108"/>
    <mergeCell ref="BQ106:BQ108"/>
    <mergeCell ref="BR106:BR108"/>
    <mergeCell ref="BS106:BS108"/>
    <mergeCell ref="BT106:BT108"/>
    <mergeCell ref="BS109:BS111"/>
    <mergeCell ref="BT109:BT111"/>
    <mergeCell ref="BU112:BU114"/>
    <mergeCell ref="BV112:BV114"/>
    <mergeCell ref="BW112:BW114"/>
    <mergeCell ref="BX112:BX114"/>
    <mergeCell ref="BO115:BO117"/>
    <mergeCell ref="BP115:BP117"/>
    <mergeCell ref="BQ115:BQ117"/>
    <mergeCell ref="BR115:BR117"/>
    <mergeCell ref="BU115:BU117"/>
    <mergeCell ref="BV115:BV117"/>
    <mergeCell ref="BW115:BW117"/>
    <mergeCell ref="BX115:BX117"/>
    <mergeCell ref="BO112:BO114"/>
    <mergeCell ref="BP112:BP114"/>
    <mergeCell ref="BQ112:BQ114"/>
    <mergeCell ref="BR112:BR114"/>
    <mergeCell ref="BS112:BS114"/>
    <mergeCell ref="BT112:BT114"/>
    <mergeCell ref="BS115:BS117"/>
    <mergeCell ref="BT115:BT117"/>
    <mergeCell ref="BU118:BU120"/>
    <mergeCell ref="BV118:BV120"/>
    <mergeCell ref="BW118:BW120"/>
    <mergeCell ref="BX118:BX120"/>
    <mergeCell ref="BO121:BO123"/>
    <mergeCell ref="BP121:BP123"/>
    <mergeCell ref="BQ121:BQ123"/>
    <mergeCell ref="BR121:BR123"/>
    <mergeCell ref="BU121:BU123"/>
    <mergeCell ref="BV121:BV123"/>
    <mergeCell ref="BW121:BW123"/>
    <mergeCell ref="BX121:BX123"/>
    <mergeCell ref="BO118:BO120"/>
    <mergeCell ref="BP118:BP120"/>
    <mergeCell ref="BQ118:BQ120"/>
    <mergeCell ref="BR118:BR120"/>
    <mergeCell ref="BS118:BS120"/>
    <mergeCell ref="BT118:BT120"/>
    <mergeCell ref="BS121:BS123"/>
    <mergeCell ref="BT121:BT123"/>
    <mergeCell ref="BW124:BW126"/>
    <mergeCell ref="BX124:BX126"/>
    <mergeCell ref="BO127:BO129"/>
    <mergeCell ref="BP127:BP129"/>
    <mergeCell ref="BQ127:BQ129"/>
    <mergeCell ref="BR127:BR129"/>
    <mergeCell ref="BU127:BU129"/>
    <mergeCell ref="BV127:BV129"/>
    <mergeCell ref="BW127:BW129"/>
    <mergeCell ref="BX127:BX129"/>
    <mergeCell ref="BO124:BO126"/>
    <mergeCell ref="BP124:BP126"/>
    <mergeCell ref="BQ124:BQ126"/>
    <mergeCell ref="BR124:BR126"/>
    <mergeCell ref="BS124:BS126"/>
    <mergeCell ref="BT124:BT126"/>
    <mergeCell ref="BS127:BS129"/>
    <mergeCell ref="BT127:BT129"/>
    <mergeCell ref="BU124:BU126"/>
    <mergeCell ref="BV124:BV126"/>
    <mergeCell ref="BO133:BO135"/>
    <mergeCell ref="BP133:BP135"/>
    <mergeCell ref="BQ133:BQ135"/>
    <mergeCell ref="BR133:BR135"/>
    <mergeCell ref="BU133:BU135"/>
    <mergeCell ref="BV133:BV135"/>
    <mergeCell ref="BW133:BW135"/>
    <mergeCell ref="BX133:BX135"/>
    <mergeCell ref="BU136:BU138"/>
    <mergeCell ref="BV136:BV138"/>
    <mergeCell ref="BO130:BO132"/>
    <mergeCell ref="BP130:BP132"/>
    <mergeCell ref="BQ130:BQ132"/>
    <mergeCell ref="BR130:BR132"/>
    <mergeCell ref="BS130:BS132"/>
    <mergeCell ref="BT130:BT132"/>
    <mergeCell ref="BS133:BS135"/>
    <mergeCell ref="BT133:BT135"/>
    <mergeCell ref="BU130:BU132"/>
    <mergeCell ref="BM145:BM147"/>
    <mergeCell ref="BN145:BN147"/>
    <mergeCell ref="BO145:BO147"/>
    <mergeCell ref="BP145:BP147"/>
    <mergeCell ref="BQ145:BQ147"/>
    <mergeCell ref="BR145:BR147"/>
    <mergeCell ref="BU145:BU147"/>
    <mergeCell ref="BV145:BV147"/>
    <mergeCell ref="BW145:BW147"/>
    <mergeCell ref="BX145:BX147"/>
    <mergeCell ref="BM142:BM144"/>
    <mergeCell ref="BN142:BN144"/>
    <mergeCell ref="BO142:BO144"/>
    <mergeCell ref="BP142:BP144"/>
    <mergeCell ref="BQ142:BQ144"/>
    <mergeCell ref="BR142:BR144"/>
    <mergeCell ref="BS142:BS144"/>
    <mergeCell ref="BT142:BT144"/>
    <mergeCell ref="BS145:BS147"/>
    <mergeCell ref="BT145:BT147"/>
    <mergeCell ref="BU142:BU144"/>
    <mergeCell ref="BV142:BV144"/>
    <mergeCell ref="BN154:BN156"/>
    <mergeCell ref="BO154:BO156"/>
    <mergeCell ref="BP154:BP156"/>
    <mergeCell ref="BQ154:BQ156"/>
    <mergeCell ref="BR154:BR156"/>
    <mergeCell ref="BS154:BS156"/>
    <mergeCell ref="BT154:BT156"/>
    <mergeCell ref="BS157:BS159"/>
    <mergeCell ref="BT157:BT159"/>
    <mergeCell ref="BW148:BW150"/>
    <mergeCell ref="BX148:BX150"/>
    <mergeCell ref="BO151:BO153"/>
    <mergeCell ref="BP151:BP153"/>
    <mergeCell ref="BQ151:BQ153"/>
    <mergeCell ref="BR151:BR153"/>
    <mergeCell ref="BU151:BU153"/>
    <mergeCell ref="BV151:BV153"/>
    <mergeCell ref="BW151:BW153"/>
    <mergeCell ref="BX151:BX153"/>
    <mergeCell ref="BO148:BO150"/>
    <mergeCell ref="BP148:BP150"/>
    <mergeCell ref="BQ148:BQ150"/>
    <mergeCell ref="BR148:BR150"/>
    <mergeCell ref="BS148:BS150"/>
    <mergeCell ref="BT148:BT150"/>
    <mergeCell ref="BS151:BS153"/>
    <mergeCell ref="BT151:BT153"/>
    <mergeCell ref="BU154:BU156"/>
    <mergeCell ref="BU148:BU150"/>
    <mergeCell ref="BV148:BV150"/>
    <mergeCell ref="BV154:BV156"/>
    <mergeCell ref="BW154:BW156"/>
    <mergeCell ref="BX154:BX156"/>
    <mergeCell ref="BO157:BO159"/>
    <mergeCell ref="BP157:BP159"/>
    <mergeCell ref="BQ157:BQ159"/>
    <mergeCell ref="BR157:BR159"/>
    <mergeCell ref="BU157:BU159"/>
    <mergeCell ref="BV157:BV159"/>
    <mergeCell ref="BW157:BW159"/>
    <mergeCell ref="BX157:BX159"/>
    <mergeCell ref="BW142:BW144"/>
    <mergeCell ref="BX142:BX144"/>
    <mergeCell ref="BW136:BW138"/>
    <mergeCell ref="BX136:BX138"/>
    <mergeCell ref="BO139:BO141"/>
    <mergeCell ref="BP139:BP141"/>
    <mergeCell ref="BQ139:BQ141"/>
    <mergeCell ref="BR139:BR141"/>
    <mergeCell ref="BU139:BU141"/>
    <mergeCell ref="BV139:BV141"/>
    <mergeCell ref="BW139:BW141"/>
    <mergeCell ref="BX139:BX141"/>
    <mergeCell ref="BO136:BO138"/>
    <mergeCell ref="BP136:BP138"/>
    <mergeCell ref="BQ136:BQ138"/>
    <mergeCell ref="BR136:BR138"/>
    <mergeCell ref="BS136:BS138"/>
    <mergeCell ref="BT136:BT138"/>
    <mergeCell ref="BS139:BS141"/>
    <mergeCell ref="BT139:BT141"/>
    <mergeCell ref="BM157:BM159"/>
    <mergeCell ref="BN157:BN159"/>
    <mergeCell ref="BM115:BM117"/>
    <mergeCell ref="BN115:BN117"/>
    <mergeCell ref="BM118:BM120"/>
    <mergeCell ref="BN118:BN120"/>
    <mergeCell ref="BM121:BM123"/>
    <mergeCell ref="BN121:BN123"/>
    <mergeCell ref="BM124:BM126"/>
    <mergeCell ref="BN124:BN126"/>
    <mergeCell ref="BM127:BM129"/>
    <mergeCell ref="BN127:BN129"/>
    <mergeCell ref="BM130:BM132"/>
    <mergeCell ref="BN130:BN132"/>
    <mergeCell ref="BM133:BM135"/>
    <mergeCell ref="BN133:BN135"/>
    <mergeCell ref="BM34:BM36"/>
    <mergeCell ref="BN34:BN36"/>
    <mergeCell ref="BM37:BM39"/>
    <mergeCell ref="BN37:BN39"/>
    <mergeCell ref="BM40:BM42"/>
    <mergeCell ref="BN40:BN42"/>
    <mergeCell ref="BM43:BM45"/>
    <mergeCell ref="BN43:BN45"/>
    <mergeCell ref="BM73:BM75"/>
    <mergeCell ref="BN73:BN75"/>
    <mergeCell ref="BM76:BM78"/>
    <mergeCell ref="BN76:BN78"/>
    <mergeCell ref="BM52:BM54"/>
    <mergeCell ref="BN52:BN54"/>
    <mergeCell ref="BM55:BM57"/>
    <mergeCell ref="BN55:BN57"/>
    <mergeCell ref="BZ67:BZ69"/>
    <mergeCell ref="BY52:BY54"/>
    <mergeCell ref="BZ52:BZ54"/>
    <mergeCell ref="BY55:BY57"/>
    <mergeCell ref="BZ55:BZ57"/>
    <mergeCell ref="BY58:BY60"/>
    <mergeCell ref="BZ58:BZ60"/>
    <mergeCell ref="BM22:BM24"/>
    <mergeCell ref="BN22:BN24"/>
    <mergeCell ref="BM25:BM27"/>
    <mergeCell ref="BN25:BN27"/>
    <mergeCell ref="BM28:BM30"/>
    <mergeCell ref="BN28:BN30"/>
    <mergeCell ref="BM31:BM33"/>
    <mergeCell ref="BN31:BN33"/>
    <mergeCell ref="BN58:BN60"/>
    <mergeCell ref="BR58:BR60"/>
    <mergeCell ref="BR52:BR54"/>
    <mergeCell ref="BR46:BR48"/>
    <mergeCell ref="BR40:BR42"/>
    <mergeCell ref="BR34:BR36"/>
    <mergeCell ref="BM58:BM60"/>
    <mergeCell ref="BU64:BU66"/>
    <mergeCell ref="BV64:BV66"/>
    <mergeCell ref="BW64:BW66"/>
    <mergeCell ref="BX64:BX66"/>
    <mergeCell ref="BO67:BO69"/>
    <mergeCell ref="BP67:BP69"/>
    <mergeCell ref="BQ67:BQ69"/>
    <mergeCell ref="BR67:BR69"/>
    <mergeCell ref="BU67:BU69"/>
    <mergeCell ref="BV67:BV69"/>
    <mergeCell ref="CC10:CC12"/>
    <mergeCell ref="CC13:CC15"/>
    <mergeCell ref="BY70:BY72"/>
    <mergeCell ref="BZ70:BZ72"/>
    <mergeCell ref="BY73:BY75"/>
    <mergeCell ref="BZ73:BZ75"/>
    <mergeCell ref="BY76:BY78"/>
    <mergeCell ref="BM136:BM138"/>
    <mergeCell ref="BN136:BN138"/>
    <mergeCell ref="BM139:BM141"/>
    <mergeCell ref="BN139:BN141"/>
    <mergeCell ref="BM112:BM114"/>
    <mergeCell ref="BN112:BN114"/>
    <mergeCell ref="BM61:BM63"/>
    <mergeCell ref="BN61:BN63"/>
    <mergeCell ref="BM64:BM66"/>
    <mergeCell ref="BN64:BN66"/>
    <mergeCell ref="BM67:BM69"/>
    <mergeCell ref="BN67:BN69"/>
    <mergeCell ref="BM70:BM72"/>
    <mergeCell ref="BN70:BN72"/>
    <mergeCell ref="BZ16:BZ18"/>
    <mergeCell ref="BY19:BY21"/>
    <mergeCell ref="BZ19:BZ21"/>
    <mergeCell ref="BY22:BY24"/>
    <mergeCell ref="BZ22:BZ24"/>
    <mergeCell ref="BZ76:BZ78"/>
    <mergeCell ref="BY61:BY63"/>
    <mergeCell ref="BZ61:BZ63"/>
    <mergeCell ref="BY64:BY66"/>
    <mergeCell ref="BZ64:BZ66"/>
    <mergeCell ref="BY67:BY69"/>
    <mergeCell ref="BZ112:BZ114"/>
    <mergeCell ref="BL64:BL66"/>
    <mergeCell ref="BL67:BL69"/>
    <mergeCell ref="BY133:BY135"/>
    <mergeCell ref="BY97:BY99"/>
    <mergeCell ref="BZ97:BZ99"/>
    <mergeCell ref="BY100:BY102"/>
    <mergeCell ref="BY103:BY105"/>
    <mergeCell ref="BZ103:BZ105"/>
    <mergeCell ref="BY88:BY90"/>
    <mergeCell ref="BZ88:BZ90"/>
    <mergeCell ref="BY91:BY93"/>
    <mergeCell ref="BZ91:BZ93"/>
    <mergeCell ref="BY94:BY96"/>
    <mergeCell ref="BZ94:BZ96"/>
    <mergeCell ref="BY79:BY81"/>
    <mergeCell ref="BZ79:BZ81"/>
    <mergeCell ref="BY82:BY84"/>
    <mergeCell ref="BZ82:BZ84"/>
    <mergeCell ref="BY85:BY87"/>
    <mergeCell ref="BZ85:BZ87"/>
    <mergeCell ref="BZ100:BZ102"/>
    <mergeCell ref="BM79:BM81"/>
    <mergeCell ref="BN79:BN81"/>
    <mergeCell ref="BM82:BM84"/>
    <mergeCell ref="BN82:BN84"/>
    <mergeCell ref="BM85:BM87"/>
    <mergeCell ref="BN85:BN87"/>
    <mergeCell ref="BV130:BV132"/>
    <mergeCell ref="BW130:BW132"/>
    <mergeCell ref="BX130:BX132"/>
    <mergeCell ref="BN109:BN111"/>
    <mergeCell ref="BY157:BY159"/>
    <mergeCell ref="BZ157:BZ159"/>
    <mergeCell ref="BY142:BY144"/>
    <mergeCell ref="BZ142:BZ144"/>
    <mergeCell ref="BY145:BY147"/>
    <mergeCell ref="BZ145:BZ147"/>
    <mergeCell ref="BY148:BY150"/>
    <mergeCell ref="BZ148:BZ150"/>
    <mergeCell ref="BY139:BY141"/>
    <mergeCell ref="BZ139:BZ141"/>
    <mergeCell ref="BY124:BY126"/>
    <mergeCell ref="BZ124:BZ126"/>
    <mergeCell ref="BY127:BY129"/>
    <mergeCell ref="BZ127:BZ129"/>
    <mergeCell ref="BY130:BY132"/>
    <mergeCell ref="BZ130:BZ132"/>
    <mergeCell ref="BY115:BY117"/>
    <mergeCell ref="BZ115:BZ117"/>
    <mergeCell ref="BY118:BY120"/>
    <mergeCell ref="BZ118:BZ120"/>
    <mergeCell ref="BY121:BY123"/>
    <mergeCell ref="BZ121:BZ123"/>
    <mergeCell ref="BY106:BY108"/>
    <mergeCell ref="BZ106:BZ108"/>
    <mergeCell ref="BY109:BY111"/>
    <mergeCell ref="BM148:BM150"/>
    <mergeCell ref="BZ109:BZ111"/>
    <mergeCell ref="BY112:BY114"/>
    <mergeCell ref="BL139:BL141"/>
    <mergeCell ref="BL142:BL144"/>
    <mergeCell ref="BL145:BL147"/>
    <mergeCell ref="N25:N27"/>
    <mergeCell ref="N28:N30"/>
    <mergeCell ref="N31:N33"/>
    <mergeCell ref="V52:V54"/>
    <mergeCell ref="X52:X54"/>
    <mergeCell ref="X61:X63"/>
    <mergeCell ref="W61:W63"/>
    <mergeCell ref="G61:G63"/>
    <mergeCell ref="G64:G66"/>
    <mergeCell ref="Y25:Y27"/>
    <mergeCell ref="Y28:Y30"/>
    <mergeCell ref="Y31:Y33"/>
    <mergeCell ref="Y34:Y36"/>
    <mergeCell ref="Y37:Y39"/>
    <mergeCell ref="Y40:Y42"/>
    <mergeCell ref="Y43:Y45"/>
    <mergeCell ref="Y46:Y48"/>
    <mergeCell ref="Y49:Y51"/>
    <mergeCell ref="Y52:Y54"/>
    <mergeCell ref="Y55:Y57"/>
    <mergeCell ref="S40:S42"/>
    <mergeCell ref="S49:S51"/>
    <mergeCell ref="S52:S54"/>
    <mergeCell ref="Y157:Y159"/>
    <mergeCell ref="Y58:Y60"/>
    <mergeCell ref="Y61:Y63"/>
    <mergeCell ref="Y64:Y66"/>
    <mergeCell ref="Y67:Y69"/>
    <mergeCell ref="Y70:Y72"/>
    <mergeCell ref="Y73:Y75"/>
    <mergeCell ref="Y76:Y78"/>
    <mergeCell ref="Y79:Y81"/>
    <mergeCell ref="Y82:Y84"/>
    <mergeCell ref="Y85:Y87"/>
    <mergeCell ref="Y88:Y90"/>
    <mergeCell ref="Y91:Y93"/>
    <mergeCell ref="Y94:Y96"/>
    <mergeCell ref="Y97:Y99"/>
    <mergeCell ref="Y100:Y102"/>
    <mergeCell ref="I157:I159"/>
    <mergeCell ref="X154:X156"/>
    <mergeCell ref="W154:W156"/>
    <mergeCell ref="V145:V147"/>
    <mergeCell ref="X145:X147"/>
    <mergeCell ref="W145:W147"/>
    <mergeCell ref="V136:V138"/>
    <mergeCell ref="N157:N159"/>
    <mergeCell ref="M145:M147"/>
    <mergeCell ref="M148:M150"/>
    <mergeCell ref="M151:M153"/>
    <mergeCell ref="M154:M156"/>
    <mergeCell ref="M157:M159"/>
    <mergeCell ref="N142:N144"/>
    <mergeCell ref="N145:N147"/>
    <mergeCell ref="N148:N150"/>
    <mergeCell ref="E154:E156"/>
    <mergeCell ref="G154:G156"/>
    <mergeCell ref="E139:E141"/>
    <mergeCell ref="E103:E105"/>
    <mergeCell ref="G103:G105"/>
    <mergeCell ref="G28:G30"/>
    <mergeCell ref="G100:G102"/>
    <mergeCell ref="F154:F156"/>
    <mergeCell ref="I154:I156"/>
    <mergeCell ref="E70:E72"/>
    <mergeCell ref="G70:G72"/>
    <mergeCell ref="E73:E75"/>
    <mergeCell ref="G73:G75"/>
    <mergeCell ref="F58:F60"/>
    <mergeCell ref="F61:F63"/>
    <mergeCell ref="F64:F66"/>
    <mergeCell ref="F67:F69"/>
    <mergeCell ref="F70:F72"/>
    <mergeCell ref="E85:E87"/>
    <mergeCell ref="E151:E153"/>
    <mergeCell ref="E100:E102"/>
    <mergeCell ref="E97:E99"/>
    <mergeCell ref="G97:G99"/>
    <mergeCell ref="E58:E60"/>
    <mergeCell ref="F157:F159"/>
    <mergeCell ref="F139:F141"/>
    <mergeCell ref="F142:F144"/>
    <mergeCell ref="F145:F147"/>
    <mergeCell ref="F148:F150"/>
    <mergeCell ref="F151:F153"/>
    <mergeCell ref="E46:E48"/>
    <mergeCell ref="G46:G48"/>
    <mergeCell ref="E49:E51"/>
    <mergeCell ref="G49:G51"/>
    <mergeCell ref="E52:E54"/>
    <mergeCell ref="G52:G54"/>
    <mergeCell ref="E55:E57"/>
    <mergeCell ref="G55:G57"/>
    <mergeCell ref="F52:F54"/>
    <mergeCell ref="F55:F57"/>
    <mergeCell ref="G106:G108"/>
    <mergeCell ref="E109:E111"/>
    <mergeCell ref="G109:G111"/>
    <mergeCell ref="E112:E114"/>
    <mergeCell ref="G112:G114"/>
    <mergeCell ref="G79:G81"/>
    <mergeCell ref="E82:E84"/>
    <mergeCell ref="G82:G84"/>
    <mergeCell ref="G115:G117"/>
    <mergeCell ref="F118:F120"/>
    <mergeCell ref="E88:E90"/>
    <mergeCell ref="G88:G90"/>
    <mergeCell ref="E91:E93"/>
    <mergeCell ref="G91:G93"/>
    <mergeCell ref="F76:F78"/>
    <mergeCell ref="G67:G69"/>
    <mergeCell ref="E157:E159"/>
    <mergeCell ref="G157:G159"/>
    <mergeCell ref="E136:E138"/>
    <mergeCell ref="G136:G138"/>
    <mergeCell ref="M133:M135"/>
    <mergeCell ref="L157:L159"/>
    <mergeCell ref="J157:J159"/>
    <mergeCell ref="G139:G141"/>
    <mergeCell ref="E142:E144"/>
    <mergeCell ref="G142:G144"/>
    <mergeCell ref="E145:E147"/>
    <mergeCell ref="G145:G147"/>
    <mergeCell ref="I115:I117"/>
    <mergeCell ref="I118:I120"/>
    <mergeCell ref="I121:I123"/>
    <mergeCell ref="I124:I126"/>
    <mergeCell ref="H151:H153"/>
    <mergeCell ref="H157:H159"/>
    <mergeCell ref="G151:G153"/>
    <mergeCell ref="E118:E120"/>
    <mergeCell ref="G118:G120"/>
    <mergeCell ref="E121:E123"/>
    <mergeCell ref="G121:G123"/>
    <mergeCell ref="E124:E126"/>
    <mergeCell ref="G124:G126"/>
    <mergeCell ref="E127:E129"/>
    <mergeCell ref="G127:G129"/>
    <mergeCell ref="E148:E150"/>
    <mergeCell ref="G148:G150"/>
    <mergeCell ref="I133:I135"/>
    <mergeCell ref="M139:M141"/>
    <mergeCell ref="M142:M144"/>
    <mergeCell ref="I148:I150"/>
    <mergeCell ref="I151:I153"/>
    <mergeCell ref="J130:J132"/>
    <mergeCell ref="O136:O138"/>
    <mergeCell ref="H133:H135"/>
    <mergeCell ref="J127:J129"/>
    <mergeCell ref="O130:O132"/>
    <mergeCell ref="O133:O135"/>
    <mergeCell ref="O148:O150"/>
    <mergeCell ref="N139:N141"/>
    <mergeCell ref="N124:N126"/>
    <mergeCell ref="N127:N129"/>
    <mergeCell ref="N130:N132"/>
    <mergeCell ref="M94:M96"/>
    <mergeCell ref="M97:M99"/>
    <mergeCell ref="M100:M102"/>
    <mergeCell ref="M103:M105"/>
    <mergeCell ref="M106:M108"/>
    <mergeCell ref="M109:M111"/>
    <mergeCell ref="M112:M114"/>
    <mergeCell ref="M115:M117"/>
    <mergeCell ref="M118:M120"/>
    <mergeCell ref="M121:M123"/>
    <mergeCell ref="M124:M126"/>
    <mergeCell ref="N97:N99"/>
    <mergeCell ref="N94:N96"/>
    <mergeCell ref="N115:N117"/>
    <mergeCell ref="N118:N120"/>
    <mergeCell ref="N121:N123"/>
    <mergeCell ref="N106:N108"/>
    <mergeCell ref="N100:N102"/>
    <mergeCell ref="N103:N105"/>
    <mergeCell ref="M127:M129"/>
    <mergeCell ref="M130:M132"/>
    <mergeCell ref="O142:O144"/>
    <mergeCell ref="M136:M138"/>
    <mergeCell ref="N91:N93"/>
    <mergeCell ref="O145:O147"/>
    <mergeCell ref="H127:H129"/>
    <mergeCell ref="H130:H132"/>
    <mergeCell ref="H100:H102"/>
    <mergeCell ref="H109:H111"/>
    <mergeCell ref="O124:O126"/>
    <mergeCell ref="O127:O129"/>
    <mergeCell ref="H136:H138"/>
    <mergeCell ref="H154:H156"/>
    <mergeCell ref="H139:H141"/>
    <mergeCell ref="H142:H144"/>
    <mergeCell ref="H145:H147"/>
    <mergeCell ref="L121:L123"/>
    <mergeCell ref="L124:L126"/>
    <mergeCell ref="L127:L129"/>
    <mergeCell ref="L130:L132"/>
    <mergeCell ref="J133:J135"/>
    <mergeCell ref="J136:J138"/>
    <mergeCell ref="J139:J141"/>
    <mergeCell ref="J142:J144"/>
    <mergeCell ref="J145:J147"/>
    <mergeCell ref="J148:J150"/>
    <mergeCell ref="J151:J153"/>
    <mergeCell ref="J154:J156"/>
    <mergeCell ref="N151:N153"/>
    <mergeCell ref="N154:N156"/>
    <mergeCell ref="H148:H150"/>
    <mergeCell ref="O154:O156"/>
    <mergeCell ref="O157:O159"/>
    <mergeCell ref="O10:O12"/>
    <mergeCell ref="O13:O15"/>
    <mergeCell ref="O16:O18"/>
    <mergeCell ref="O19:O21"/>
    <mergeCell ref="O22:O24"/>
    <mergeCell ref="O25:O27"/>
    <mergeCell ref="O28:O30"/>
    <mergeCell ref="O31:O33"/>
    <mergeCell ref="O34:O36"/>
    <mergeCell ref="O37:O39"/>
    <mergeCell ref="O40:O42"/>
    <mergeCell ref="O43:O45"/>
    <mergeCell ref="O46:O48"/>
    <mergeCell ref="O49:O51"/>
    <mergeCell ref="O52:O54"/>
    <mergeCell ref="O55:O57"/>
    <mergeCell ref="O79:O81"/>
    <mergeCell ref="O82:O84"/>
    <mergeCell ref="O106:O108"/>
    <mergeCell ref="J121:J123"/>
    <mergeCell ref="J64:J66"/>
    <mergeCell ref="I100:I102"/>
    <mergeCell ref="I127:I129"/>
    <mergeCell ref="F85:F87"/>
    <mergeCell ref="J124:J126"/>
    <mergeCell ref="L58:L60"/>
    <mergeCell ref="L61:L63"/>
    <mergeCell ref="H115:H117"/>
    <mergeCell ref="H118:H120"/>
    <mergeCell ref="H121:H123"/>
    <mergeCell ref="H124:H126"/>
    <mergeCell ref="E8:E9"/>
    <mergeCell ref="F10:F12"/>
    <mergeCell ref="F13:F15"/>
    <mergeCell ref="F16:F18"/>
    <mergeCell ref="F19:F21"/>
    <mergeCell ref="F22:F24"/>
    <mergeCell ref="F25:F27"/>
    <mergeCell ref="F28:F30"/>
    <mergeCell ref="F31:F33"/>
    <mergeCell ref="F34:F36"/>
    <mergeCell ref="F37:F39"/>
    <mergeCell ref="F40:F42"/>
    <mergeCell ref="F43:F45"/>
    <mergeCell ref="F46:F48"/>
    <mergeCell ref="F49:F51"/>
    <mergeCell ref="F73:F75"/>
    <mergeCell ref="F103:F105"/>
    <mergeCell ref="F106:F108"/>
    <mergeCell ref="F109:F111"/>
    <mergeCell ref="H97:H99"/>
    <mergeCell ref="F115:F117"/>
    <mergeCell ref="F88:F90"/>
    <mergeCell ref="E40:E42"/>
    <mergeCell ref="F121:F123"/>
    <mergeCell ref="F124:F126"/>
    <mergeCell ref="F127:F129"/>
    <mergeCell ref="F130:F132"/>
    <mergeCell ref="E43:E45"/>
    <mergeCell ref="J10:J12"/>
    <mergeCell ref="J13:J15"/>
    <mergeCell ref="J37:J39"/>
    <mergeCell ref="J40:J42"/>
    <mergeCell ref="J34:J36"/>
    <mergeCell ref="J67:J69"/>
    <mergeCell ref="J91:J93"/>
    <mergeCell ref="F133:F135"/>
    <mergeCell ref="F136:F138"/>
    <mergeCell ref="G76:G78"/>
    <mergeCell ref="G40:G42"/>
    <mergeCell ref="G58:G60"/>
    <mergeCell ref="G43:G45"/>
    <mergeCell ref="J79:J81"/>
    <mergeCell ref="J82:J84"/>
    <mergeCell ref="J85:J87"/>
    <mergeCell ref="J88:J90"/>
    <mergeCell ref="H70:H72"/>
    <mergeCell ref="H73:H75"/>
    <mergeCell ref="H76:H78"/>
    <mergeCell ref="H79:H81"/>
    <mergeCell ref="H82:H84"/>
    <mergeCell ref="H85:H87"/>
    <mergeCell ref="H88:H90"/>
    <mergeCell ref="N8:O8"/>
    <mergeCell ref="N34:N36"/>
    <mergeCell ref="N37:N39"/>
    <mergeCell ref="N40:N42"/>
    <mergeCell ref="S34:S36"/>
    <mergeCell ref="I130:I132"/>
    <mergeCell ref="O88:O90"/>
    <mergeCell ref="H106:H108"/>
    <mergeCell ref="F8:F9"/>
    <mergeCell ref="G8:G9"/>
    <mergeCell ref="F94:F96"/>
    <mergeCell ref="F97:F99"/>
    <mergeCell ref="F100:F102"/>
    <mergeCell ref="M82:M84"/>
    <mergeCell ref="M85:M87"/>
    <mergeCell ref="M88:M90"/>
    <mergeCell ref="M8:M9"/>
    <mergeCell ref="I58:I60"/>
    <mergeCell ref="I61:I63"/>
    <mergeCell ref="I64:I66"/>
    <mergeCell ref="I67:I69"/>
    <mergeCell ref="I70:I72"/>
    <mergeCell ref="I73:I75"/>
    <mergeCell ref="G10:G12"/>
    <mergeCell ref="G13:G15"/>
    <mergeCell ref="G16:G18"/>
    <mergeCell ref="G19:G21"/>
    <mergeCell ref="S8:V8"/>
    <mergeCell ref="P10:P12"/>
    <mergeCell ref="P13:P15"/>
    <mergeCell ref="P16:P18"/>
    <mergeCell ref="P19:P21"/>
    <mergeCell ref="P8:Q8"/>
    <mergeCell ref="Q10:Q12"/>
    <mergeCell ref="Q13:Q15"/>
    <mergeCell ref="Q16:Q18"/>
    <mergeCell ref="Q19:Q21"/>
    <mergeCell ref="Q22:Q24"/>
    <mergeCell ref="Q25:Q27"/>
    <mergeCell ref="Q28:Q30"/>
    <mergeCell ref="Q31:Q33"/>
    <mergeCell ref="R10:R12"/>
    <mergeCell ref="R13:R15"/>
    <mergeCell ref="R16:R18"/>
    <mergeCell ref="R19:R21"/>
    <mergeCell ref="R22:R24"/>
    <mergeCell ref="R25:R27"/>
    <mergeCell ref="R28:R30"/>
    <mergeCell ref="R31:R33"/>
    <mergeCell ref="C7:F7"/>
    <mergeCell ref="H8:H9"/>
    <mergeCell ref="I10:I12"/>
    <mergeCell ref="I13:I15"/>
    <mergeCell ref="I16:I18"/>
    <mergeCell ref="H10:H12"/>
    <mergeCell ref="H13:H15"/>
    <mergeCell ref="I103:I105"/>
    <mergeCell ref="I106:I108"/>
    <mergeCell ref="I19:I21"/>
    <mergeCell ref="I22:I24"/>
    <mergeCell ref="I25:I27"/>
    <mergeCell ref="I28:I30"/>
    <mergeCell ref="I31:I33"/>
    <mergeCell ref="I34:I36"/>
    <mergeCell ref="I37:I39"/>
    <mergeCell ref="I85:I87"/>
    <mergeCell ref="I8:I9"/>
    <mergeCell ref="I91:I93"/>
    <mergeCell ref="H91:H93"/>
    <mergeCell ref="G22:G24"/>
    <mergeCell ref="E25:E27"/>
    <mergeCell ref="I97:I99"/>
    <mergeCell ref="N70:N72"/>
    <mergeCell ref="O118:O120"/>
    <mergeCell ref="O115:O117"/>
    <mergeCell ref="M91:M93"/>
    <mergeCell ref="S10:S12"/>
    <mergeCell ref="S13:S15"/>
    <mergeCell ref="S16:S18"/>
    <mergeCell ref="S19:S21"/>
    <mergeCell ref="S22:S24"/>
    <mergeCell ref="S25:S27"/>
    <mergeCell ref="S28:S30"/>
    <mergeCell ref="Q94:Q96"/>
    <mergeCell ref="Q97:Q99"/>
    <mergeCell ref="Q100:Q102"/>
    <mergeCell ref="Q103:Q105"/>
    <mergeCell ref="Q106:Q108"/>
    <mergeCell ref="P106:P108"/>
    <mergeCell ref="O100:O102"/>
    <mergeCell ref="P22:P24"/>
    <mergeCell ref="P25:P27"/>
    <mergeCell ref="P28:P30"/>
    <mergeCell ref="P31:P33"/>
    <mergeCell ref="P34:P36"/>
    <mergeCell ref="P37:P39"/>
    <mergeCell ref="P40:P42"/>
    <mergeCell ref="J16:J18"/>
    <mergeCell ref="J73:J75"/>
    <mergeCell ref="J70:J72"/>
    <mergeCell ref="J61:J63"/>
    <mergeCell ref="J94:J96"/>
    <mergeCell ref="J97:J99"/>
    <mergeCell ref="L10:L12"/>
    <mergeCell ref="L16:L18"/>
    <mergeCell ref="L13:L15"/>
    <mergeCell ref="N10:N12"/>
    <mergeCell ref="Q43:Q45"/>
    <mergeCell ref="Q46:Q48"/>
    <mergeCell ref="Q49:Q51"/>
    <mergeCell ref="Q52:Q54"/>
    <mergeCell ref="Q55:Q57"/>
    <mergeCell ref="Q58:Q60"/>
    <mergeCell ref="Q61:Q63"/>
    <mergeCell ref="N46:N48"/>
    <mergeCell ref="N49:N51"/>
    <mergeCell ref="Q34:Q36"/>
    <mergeCell ref="Q37:Q39"/>
    <mergeCell ref="Q40:Q42"/>
    <mergeCell ref="I94:I96"/>
    <mergeCell ref="M70:M72"/>
    <mergeCell ref="L64:L66"/>
    <mergeCell ref="L67:L69"/>
    <mergeCell ref="N88:N90"/>
    <mergeCell ref="N76:N78"/>
    <mergeCell ref="N79:N81"/>
    <mergeCell ref="P82:P84"/>
    <mergeCell ref="P85:P87"/>
    <mergeCell ref="P88:P90"/>
    <mergeCell ref="L85:L87"/>
    <mergeCell ref="K58:K60"/>
    <mergeCell ref="P154:P156"/>
    <mergeCell ref="P157:P159"/>
    <mergeCell ref="Q133:Q135"/>
    <mergeCell ref="Q136:Q138"/>
    <mergeCell ref="Q139:Q141"/>
    <mergeCell ref="Q142:Q144"/>
    <mergeCell ref="Q145:Q147"/>
    <mergeCell ref="P109:P111"/>
    <mergeCell ref="P112:P114"/>
    <mergeCell ref="P115:P117"/>
    <mergeCell ref="P118:P120"/>
    <mergeCell ref="P121:P123"/>
    <mergeCell ref="P124:P126"/>
    <mergeCell ref="P127:P129"/>
    <mergeCell ref="P130:P132"/>
    <mergeCell ref="P133:P135"/>
    <mergeCell ref="P136:P138"/>
    <mergeCell ref="P139:P141"/>
    <mergeCell ref="P142:P144"/>
    <mergeCell ref="P145:P147"/>
    <mergeCell ref="Q124:Q126"/>
    <mergeCell ref="Q127:Q129"/>
    <mergeCell ref="Q118:Q120"/>
    <mergeCell ref="Q121:Q123"/>
    <mergeCell ref="Q148:Q150"/>
    <mergeCell ref="Q151:Q153"/>
    <mergeCell ref="Q154:Q156"/>
    <mergeCell ref="Q157:Q159"/>
    <mergeCell ref="Q115:Q117"/>
    <mergeCell ref="M10:M12"/>
    <mergeCell ref="M13:M15"/>
    <mergeCell ref="M16:M18"/>
    <mergeCell ref="M19:M21"/>
    <mergeCell ref="M22:M24"/>
    <mergeCell ref="M25:M27"/>
    <mergeCell ref="M28:M30"/>
    <mergeCell ref="M31:M33"/>
    <mergeCell ref="M34:M36"/>
    <mergeCell ref="M37:M39"/>
    <mergeCell ref="M40:M42"/>
    <mergeCell ref="M43:M45"/>
    <mergeCell ref="M46:M48"/>
    <mergeCell ref="M49:M51"/>
    <mergeCell ref="P148:P150"/>
    <mergeCell ref="P151:P153"/>
    <mergeCell ref="N13:N15"/>
    <mergeCell ref="N16:N18"/>
    <mergeCell ref="N19:N21"/>
    <mergeCell ref="N22:N24"/>
    <mergeCell ref="O151:O153"/>
    <mergeCell ref="O112:O114"/>
    <mergeCell ref="P79:P81"/>
    <mergeCell ref="M64:M66"/>
    <mergeCell ref="N85:N87"/>
    <mergeCell ref="O76:O78"/>
    <mergeCell ref="N133:N135"/>
    <mergeCell ref="N136:N138"/>
    <mergeCell ref="Q85:Q87"/>
    <mergeCell ref="H16:H18"/>
    <mergeCell ref="H19:H21"/>
    <mergeCell ref="H22:H24"/>
    <mergeCell ref="H40:H42"/>
    <mergeCell ref="H43:H45"/>
    <mergeCell ref="H46:H48"/>
    <mergeCell ref="H49:H51"/>
    <mergeCell ref="H52:H54"/>
    <mergeCell ref="H55:H57"/>
    <mergeCell ref="H58:H60"/>
    <mergeCell ref="H61:H63"/>
    <mergeCell ref="M52:M54"/>
    <mergeCell ref="M55:M57"/>
    <mergeCell ref="M58:M60"/>
    <mergeCell ref="M61:M63"/>
    <mergeCell ref="L52:L54"/>
    <mergeCell ref="L55:L57"/>
    <mergeCell ref="I40:I42"/>
    <mergeCell ref="I43:I45"/>
    <mergeCell ref="I46:I48"/>
    <mergeCell ref="I49:I51"/>
    <mergeCell ref="I52:I54"/>
    <mergeCell ref="I55:I57"/>
    <mergeCell ref="R73:R75"/>
    <mergeCell ref="R76:R78"/>
    <mergeCell ref="R79:R81"/>
    <mergeCell ref="N52:N54"/>
    <mergeCell ref="N64:N66"/>
    <mergeCell ref="N67:N69"/>
    <mergeCell ref="O121:O123"/>
    <mergeCell ref="S85:S87"/>
    <mergeCell ref="S88:S90"/>
    <mergeCell ref="O103:O105"/>
    <mergeCell ref="O139:O141"/>
    <mergeCell ref="P43:P45"/>
    <mergeCell ref="P46:P48"/>
    <mergeCell ref="P49:P51"/>
    <mergeCell ref="P52:P54"/>
    <mergeCell ref="P55:P57"/>
    <mergeCell ref="P58:P60"/>
    <mergeCell ref="P64:P66"/>
    <mergeCell ref="O85:O87"/>
    <mergeCell ref="Q88:Q90"/>
    <mergeCell ref="Q91:Q93"/>
    <mergeCell ref="R52:R54"/>
    <mergeCell ref="R55:R57"/>
    <mergeCell ref="R58:R60"/>
    <mergeCell ref="BL151:BL153"/>
    <mergeCell ref="BL154:BL156"/>
    <mergeCell ref="BL157:BL159"/>
    <mergeCell ref="R34:R36"/>
    <mergeCell ref="R37:R39"/>
    <mergeCell ref="R40:R42"/>
    <mergeCell ref="R43:R45"/>
    <mergeCell ref="N58:N60"/>
    <mergeCell ref="S151:S153"/>
    <mergeCell ref="S154:S156"/>
    <mergeCell ref="S157:S159"/>
    <mergeCell ref="BL49:BL51"/>
    <mergeCell ref="BL52:BL54"/>
    <mergeCell ref="BL55:BL57"/>
    <mergeCell ref="BL58:BL60"/>
    <mergeCell ref="BL79:BL81"/>
    <mergeCell ref="BL82:BL84"/>
    <mergeCell ref="BL85:BL87"/>
    <mergeCell ref="BL88:BL90"/>
    <mergeCell ref="BL91:BL93"/>
    <mergeCell ref="BL94:BL96"/>
    <mergeCell ref="BL97:BL99"/>
    <mergeCell ref="BL100:BL102"/>
    <mergeCell ref="BL103:BL105"/>
    <mergeCell ref="BL106:BL108"/>
    <mergeCell ref="S139:S141"/>
    <mergeCell ref="S58:S60"/>
    <mergeCell ref="S61:S63"/>
    <mergeCell ref="S64:S66"/>
    <mergeCell ref="S67:S69"/>
    <mergeCell ref="S70:S72"/>
    <mergeCell ref="S73:S75"/>
    <mergeCell ref="N7:V7"/>
    <mergeCell ref="S91:S93"/>
    <mergeCell ref="S94:S96"/>
    <mergeCell ref="S97:S99"/>
    <mergeCell ref="S100:S102"/>
    <mergeCell ref="S103:S105"/>
    <mergeCell ref="S106:S108"/>
    <mergeCell ref="S109:S111"/>
    <mergeCell ref="S112:S114"/>
    <mergeCell ref="S115:S117"/>
    <mergeCell ref="S118:S120"/>
    <mergeCell ref="S121:S123"/>
    <mergeCell ref="S124:S126"/>
    <mergeCell ref="S127:S129"/>
    <mergeCell ref="S130:S132"/>
    <mergeCell ref="S133:S135"/>
    <mergeCell ref="S136:S138"/>
    <mergeCell ref="N55:N57"/>
    <mergeCell ref="N61:N63"/>
    <mergeCell ref="O67:O69"/>
    <mergeCell ref="O70:O72"/>
    <mergeCell ref="O73:O75"/>
    <mergeCell ref="O58:O60"/>
    <mergeCell ref="O61:O63"/>
    <mergeCell ref="O64:O66"/>
    <mergeCell ref="S76:S78"/>
    <mergeCell ref="S79:S81"/>
    <mergeCell ref="R61:R63"/>
    <mergeCell ref="P67:P69"/>
    <mergeCell ref="P70:P72"/>
    <mergeCell ref="P73:P75"/>
    <mergeCell ref="P76:P78"/>
    <mergeCell ref="BM46:BM48"/>
    <mergeCell ref="BN46:BN48"/>
    <mergeCell ref="BM49:BM51"/>
    <mergeCell ref="BN49:BN51"/>
    <mergeCell ref="R100:R102"/>
    <mergeCell ref="S43:S45"/>
    <mergeCell ref="S46:S48"/>
    <mergeCell ref="S82:S84"/>
    <mergeCell ref="Q130:Q132"/>
    <mergeCell ref="R157:R159"/>
    <mergeCell ref="J43:J45"/>
    <mergeCell ref="J46:J48"/>
    <mergeCell ref="J49:J51"/>
    <mergeCell ref="J52:J54"/>
    <mergeCell ref="J55:J57"/>
    <mergeCell ref="J58:J60"/>
    <mergeCell ref="J115:J117"/>
    <mergeCell ref="J118:J120"/>
    <mergeCell ref="R109:R111"/>
    <mergeCell ref="R112:R114"/>
    <mergeCell ref="P61:P63"/>
    <mergeCell ref="BL118:BL120"/>
    <mergeCell ref="BL121:BL123"/>
    <mergeCell ref="BL124:BL126"/>
    <mergeCell ref="BL127:BL129"/>
    <mergeCell ref="BL130:BL132"/>
    <mergeCell ref="BL133:BL135"/>
    <mergeCell ref="BL136:BL138"/>
    <mergeCell ref="BL70:BL72"/>
    <mergeCell ref="BL73:BL75"/>
    <mergeCell ref="BL76:BL78"/>
    <mergeCell ref="BL46:BL48"/>
    <mergeCell ref="BL109:BL111"/>
    <mergeCell ref="BL112:BL114"/>
    <mergeCell ref="R64:R66"/>
    <mergeCell ref="R67:R69"/>
    <mergeCell ref="R70:R72"/>
    <mergeCell ref="R85:R87"/>
    <mergeCell ref="R88:R90"/>
    <mergeCell ref="R91:R93"/>
    <mergeCell ref="R94:R96"/>
    <mergeCell ref="R97:R99"/>
    <mergeCell ref="Y109:Y111"/>
    <mergeCell ref="Y112:Y114"/>
    <mergeCell ref="BE112:BE114"/>
    <mergeCell ref="BD112:BD114"/>
    <mergeCell ref="BF112:BF114"/>
    <mergeCell ref="BG112:BG114"/>
    <mergeCell ref="BH112:BH114"/>
    <mergeCell ref="BI112:BI114"/>
    <mergeCell ref="BI109:BI111"/>
    <mergeCell ref="AL82:AL84"/>
    <mergeCell ref="AM82:AM84"/>
    <mergeCell ref="AL91:AL93"/>
    <mergeCell ref="AM91:AM93"/>
    <mergeCell ref="AL94:AL96"/>
    <mergeCell ref="AM94:AM96"/>
    <mergeCell ref="AL97:AL99"/>
    <mergeCell ref="AM97:AM99"/>
    <mergeCell ref="AL100:AL102"/>
    <mergeCell ref="AM100:AM102"/>
    <mergeCell ref="AL103:AL105"/>
    <mergeCell ref="AM103:AM105"/>
    <mergeCell ref="AL106:AL108"/>
    <mergeCell ref="BL61:BL63"/>
    <mergeCell ref="BZ133:BZ135"/>
    <mergeCell ref="BY136:BY138"/>
    <mergeCell ref="BZ136:BZ138"/>
    <mergeCell ref="BY151:BY153"/>
    <mergeCell ref="BZ151:BZ153"/>
    <mergeCell ref="BY154:BY156"/>
    <mergeCell ref="BZ154:BZ156"/>
    <mergeCell ref="R115:R117"/>
    <mergeCell ref="R118:R120"/>
    <mergeCell ref="R121:R123"/>
    <mergeCell ref="R124:R126"/>
    <mergeCell ref="R127:R129"/>
    <mergeCell ref="R130:R132"/>
    <mergeCell ref="R133:R135"/>
    <mergeCell ref="R136:R138"/>
    <mergeCell ref="R139:R141"/>
    <mergeCell ref="R142:R144"/>
    <mergeCell ref="R145:R147"/>
    <mergeCell ref="R148:R150"/>
    <mergeCell ref="R151:R153"/>
    <mergeCell ref="R154:R156"/>
    <mergeCell ref="S142:S144"/>
    <mergeCell ref="S145:S147"/>
    <mergeCell ref="S148:S150"/>
    <mergeCell ref="BN148:BN150"/>
    <mergeCell ref="BM151:BM153"/>
    <mergeCell ref="BN151:BN153"/>
    <mergeCell ref="BM154:BM156"/>
    <mergeCell ref="AL85:AL87"/>
    <mergeCell ref="BL148:BL150"/>
    <mergeCell ref="AV127:AV129"/>
    <mergeCell ref="BY34:BY36"/>
    <mergeCell ref="BZ34:BZ36"/>
    <mergeCell ref="BY37:BY39"/>
    <mergeCell ref="BZ37:BZ39"/>
    <mergeCell ref="BY40:BY42"/>
    <mergeCell ref="BZ40:BZ42"/>
    <mergeCell ref="BY25:BY27"/>
    <mergeCell ref="BZ25:BZ27"/>
    <mergeCell ref="BY28:BY30"/>
    <mergeCell ref="BZ28:BZ30"/>
    <mergeCell ref="BY31:BY33"/>
    <mergeCell ref="BZ31:BZ33"/>
    <mergeCell ref="BY43:BY45"/>
    <mergeCell ref="BZ43:BZ45"/>
    <mergeCell ref="BY46:BY48"/>
    <mergeCell ref="BZ46:BZ48"/>
    <mergeCell ref="BY49:BY51"/>
    <mergeCell ref="BZ49:BZ51"/>
    <mergeCell ref="CD10:CD12"/>
    <mergeCell ref="CD13:CD15"/>
    <mergeCell ref="CD16:CD18"/>
    <mergeCell ref="CD19:CD21"/>
    <mergeCell ref="CD22:CD24"/>
    <mergeCell ref="CD25:CD27"/>
    <mergeCell ref="CD28:CD30"/>
    <mergeCell ref="CD31:CD33"/>
    <mergeCell ref="CD34:CD36"/>
    <mergeCell ref="CD37:CD39"/>
    <mergeCell ref="CD40:CD42"/>
    <mergeCell ref="CD43:CD45"/>
    <mergeCell ref="CD46:CD48"/>
    <mergeCell ref="CD49:CD51"/>
    <mergeCell ref="CD52:CD54"/>
    <mergeCell ref="CD55:CD57"/>
    <mergeCell ref="CD58:CD60"/>
    <mergeCell ref="CD118:CD120"/>
    <mergeCell ref="CD121:CD123"/>
    <mergeCell ref="CD124:CD126"/>
    <mergeCell ref="CD127:CD129"/>
    <mergeCell ref="CD130:CD132"/>
    <mergeCell ref="CD133:CD135"/>
    <mergeCell ref="CD136:CD138"/>
    <mergeCell ref="CD139:CD141"/>
    <mergeCell ref="CD142:CD144"/>
    <mergeCell ref="CD145:CD147"/>
    <mergeCell ref="CD148:CD150"/>
    <mergeCell ref="CD151:CD153"/>
    <mergeCell ref="CD154:CD156"/>
    <mergeCell ref="CD157:CD159"/>
    <mergeCell ref="CD61:CD63"/>
    <mergeCell ref="CD64:CD66"/>
    <mergeCell ref="CD67:CD69"/>
    <mergeCell ref="CD70:CD72"/>
    <mergeCell ref="CD73:CD75"/>
    <mergeCell ref="CD76:CD78"/>
    <mergeCell ref="CD79:CD81"/>
    <mergeCell ref="CD82:CD84"/>
    <mergeCell ref="CD85:CD87"/>
    <mergeCell ref="CD88:CD90"/>
    <mergeCell ref="CD91:CD93"/>
    <mergeCell ref="CD94:CD96"/>
    <mergeCell ref="CD97:CD99"/>
    <mergeCell ref="CD100:CD102"/>
    <mergeCell ref="CD103:CD105"/>
    <mergeCell ref="CD106:CD108"/>
    <mergeCell ref="CD109:CD111"/>
    <mergeCell ref="CC136:CC138"/>
    <mergeCell ref="CC139:CC141"/>
    <mergeCell ref="CC142:CC144"/>
    <mergeCell ref="CC145:CC147"/>
    <mergeCell ref="CC148:CC150"/>
    <mergeCell ref="CC151:CC153"/>
    <mergeCell ref="CC67:CC69"/>
    <mergeCell ref="CC70:CC72"/>
    <mergeCell ref="CC73:CC75"/>
    <mergeCell ref="CC76:CC78"/>
    <mergeCell ref="CC79:CC81"/>
    <mergeCell ref="CC82:CC84"/>
    <mergeCell ref="CC85:CC87"/>
    <mergeCell ref="CC88:CC90"/>
    <mergeCell ref="CC91:CC93"/>
    <mergeCell ref="CC94:CC96"/>
    <mergeCell ref="CC97:CC99"/>
    <mergeCell ref="CC100:CC102"/>
    <mergeCell ref="CC103:CC105"/>
    <mergeCell ref="CC106:CC108"/>
    <mergeCell ref="AV19:AV21"/>
    <mergeCell ref="AV22:AV24"/>
    <mergeCell ref="Y103:Y105"/>
    <mergeCell ref="CC154:CC156"/>
    <mergeCell ref="CC157:CC159"/>
    <mergeCell ref="CC8:CD8"/>
    <mergeCell ref="CC16:CC18"/>
    <mergeCell ref="CC19:CC21"/>
    <mergeCell ref="CC22:CC24"/>
    <mergeCell ref="CC25:CC27"/>
    <mergeCell ref="CC28:CC30"/>
    <mergeCell ref="CC31:CC33"/>
    <mergeCell ref="CC34:CC36"/>
    <mergeCell ref="CC37:CC39"/>
    <mergeCell ref="CC40:CC42"/>
    <mergeCell ref="CC43:CC45"/>
    <mergeCell ref="CC46:CC48"/>
    <mergeCell ref="CC49:CC51"/>
    <mergeCell ref="CC52:CC54"/>
    <mergeCell ref="CC55:CC57"/>
    <mergeCell ref="CC58:CC60"/>
    <mergeCell ref="CC61:CC63"/>
    <mergeCell ref="CC64:CC66"/>
    <mergeCell ref="CC109:CC111"/>
    <mergeCell ref="CC112:CC114"/>
    <mergeCell ref="CC115:CC117"/>
    <mergeCell ref="CC118:CC120"/>
    <mergeCell ref="CC121:CC123"/>
    <mergeCell ref="CC124:CC126"/>
    <mergeCell ref="CC127:CC129"/>
    <mergeCell ref="CC130:CC132"/>
    <mergeCell ref="CC133:CC135"/>
    <mergeCell ref="AV34:AV36"/>
    <mergeCell ref="AV37:AV39"/>
    <mergeCell ref="AV40:AV42"/>
    <mergeCell ref="AV43:AV45"/>
    <mergeCell ref="AV46:AV48"/>
    <mergeCell ref="AV49:AV51"/>
    <mergeCell ref="AV52:AV54"/>
    <mergeCell ref="AV55:AV57"/>
    <mergeCell ref="AV58:AV60"/>
    <mergeCell ref="AV61:AV63"/>
    <mergeCell ref="AV64:AV66"/>
    <mergeCell ref="AV67:AV69"/>
    <mergeCell ref="AV70:AV72"/>
    <mergeCell ref="AV73:AV75"/>
    <mergeCell ref="X7:AA7"/>
    <mergeCell ref="CD112:CD114"/>
    <mergeCell ref="CD115:CD117"/>
    <mergeCell ref="BL115:BL117"/>
    <mergeCell ref="BL8:BL9"/>
    <mergeCell ref="BL13:BL15"/>
    <mergeCell ref="BL16:BL18"/>
    <mergeCell ref="BL19:BL21"/>
    <mergeCell ref="BL22:BL24"/>
    <mergeCell ref="BL25:BL27"/>
    <mergeCell ref="BL28:BL30"/>
    <mergeCell ref="BL31:BL33"/>
    <mergeCell ref="BL34:BL36"/>
    <mergeCell ref="BL37:BL39"/>
    <mergeCell ref="BL40:BL42"/>
    <mergeCell ref="BL43:BL45"/>
    <mergeCell ref="AV13:AV15"/>
    <mergeCell ref="AV16:AV18"/>
    <mergeCell ref="AV130:AV132"/>
    <mergeCell ref="AV133:AV135"/>
    <mergeCell ref="AV136:AV138"/>
    <mergeCell ref="AV139:AV141"/>
    <mergeCell ref="AV142:AV144"/>
    <mergeCell ref="AV145:AV147"/>
    <mergeCell ref="AV148:AV150"/>
    <mergeCell ref="AV151:AV153"/>
    <mergeCell ref="AV154:AV156"/>
    <mergeCell ref="AV157:AV159"/>
    <mergeCell ref="AV76:AV78"/>
    <mergeCell ref="AV79:AV81"/>
    <mergeCell ref="AV82:AV84"/>
    <mergeCell ref="AV85:AV87"/>
    <mergeCell ref="AV88:AV90"/>
    <mergeCell ref="AV91:AV93"/>
    <mergeCell ref="AV94:AV96"/>
    <mergeCell ref="AV97:AV99"/>
    <mergeCell ref="AV100:AV102"/>
    <mergeCell ref="AV103:AV105"/>
    <mergeCell ref="AV106:AV108"/>
    <mergeCell ref="AV109:AV111"/>
    <mergeCell ref="AV112:AV114"/>
    <mergeCell ref="AV115:AV117"/>
    <mergeCell ref="AV118:AV120"/>
    <mergeCell ref="AV121:AV123"/>
    <mergeCell ref="AV124:AV126"/>
    <mergeCell ref="AL8:AM8"/>
    <mergeCell ref="AL10:AL12"/>
    <mergeCell ref="AM10:AM12"/>
    <mergeCell ref="AL13:AL15"/>
    <mergeCell ref="AM13:AM15"/>
    <mergeCell ref="AL16:AL18"/>
    <mergeCell ref="AM16:AM18"/>
    <mergeCell ref="AL19:AL21"/>
    <mergeCell ref="AM19:AM21"/>
    <mergeCell ref="AL22:AL24"/>
    <mergeCell ref="AM22:AM24"/>
    <mergeCell ref="AL25:AL27"/>
    <mergeCell ref="AM25:AM27"/>
    <mergeCell ref="AL28:AL30"/>
    <mergeCell ref="AM28:AM30"/>
    <mergeCell ref="AL31:AL33"/>
    <mergeCell ref="AM31:AM33"/>
    <mergeCell ref="AL61:AL63"/>
    <mergeCell ref="AM61:AM63"/>
    <mergeCell ref="AL64:AL66"/>
    <mergeCell ref="AM64:AM66"/>
    <mergeCell ref="AL67:AL69"/>
    <mergeCell ref="AM67:AM69"/>
    <mergeCell ref="AL70:AL72"/>
    <mergeCell ref="AM70:AM72"/>
    <mergeCell ref="AL73:AL75"/>
    <mergeCell ref="AM73:AM75"/>
    <mergeCell ref="AL76:AL78"/>
    <mergeCell ref="AM76:AM78"/>
    <mergeCell ref="AL79:AL81"/>
    <mergeCell ref="AM79:AM81"/>
    <mergeCell ref="AM85:AM87"/>
    <mergeCell ref="AL88:AL90"/>
    <mergeCell ref="AM88:AM90"/>
    <mergeCell ref="AM109:AM111"/>
    <mergeCell ref="AL112:AL114"/>
    <mergeCell ref="AM112:AM114"/>
    <mergeCell ref="AL142:AL144"/>
    <mergeCell ref="AM142:AM144"/>
    <mergeCell ref="AL145:AL147"/>
    <mergeCell ref="AM145:AM147"/>
    <mergeCell ref="AL148:AL150"/>
    <mergeCell ref="AM148:AM150"/>
    <mergeCell ref="AL151:AL153"/>
    <mergeCell ref="AM151:AM153"/>
    <mergeCell ref="AL154:AL156"/>
    <mergeCell ref="AM154:AM156"/>
    <mergeCell ref="AL157:AL159"/>
    <mergeCell ref="AM157:AM159"/>
    <mergeCell ref="AL115:AL117"/>
    <mergeCell ref="AM115:AM117"/>
    <mergeCell ref="AL118:AL120"/>
    <mergeCell ref="AM118:AM120"/>
    <mergeCell ref="AL121:AL123"/>
    <mergeCell ref="AM121:AM123"/>
    <mergeCell ref="AL124:AL126"/>
    <mergeCell ref="AM124:AM126"/>
    <mergeCell ref="AL127:AL129"/>
    <mergeCell ref="AM127:AM129"/>
    <mergeCell ref="AL130:AL132"/>
    <mergeCell ref="AM130:AM132"/>
    <mergeCell ref="AL133:AL135"/>
    <mergeCell ref="AM133:AM135"/>
    <mergeCell ref="AL136:AL138"/>
    <mergeCell ref="AM136:AM138"/>
    <mergeCell ref="AL139:AL141"/>
    <mergeCell ref="AM139:AM141"/>
    <mergeCell ref="AU76:AU78"/>
    <mergeCell ref="AT79:AT81"/>
    <mergeCell ref="AU79:AU81"/>
    <mergeCell ref="AT82:AT84"/>
    <mergeCell ref="AU82:AU84"/>
    <mergeCell ref="AT85:AT87"/>
    <mergeCell ref="AU85:AU87"/>
    <mergeCell ref="AT88:AT90"/>
    <mergeCell ref="AU88:AU90"/>
    <mergeCell ref="AT37:AT39"/>
    <mergeCell ref="AU37:AU39"/>
    <mergeCell ref="AT40:AT42"/>
    <mergeCell ref="AU40:AU42"/>
    <mergeCell ref="AT43:AT45"/>
    <mergeCell ref="AU43:AU45"/>
    <mergeCell ref="AT46:AT48"/>
    <mergeCell ref="AU46:AU48"/>
    <mergeCell ref="AT49:AT51"/>
    <mergeCell ref="AU49:AU51"/>
    <mergeCell ref="AT52:AT54"/>
    <mergeCell ref="AU52:AU54"/>
    <mergeCell ref="AT55:AT57"/>
    <mergeCell ref="AU55:AU57"/>
    <mergeCell ref="AT58:AT60"/>
    <mergeCell ref="AU58:AU60"/>
    <mergeCell ref="AT61:AT63"/>
    <mergeCell ref="AU61:AU63"/>
    <mergeCell ref="AM106:AM108"/>
    <mergeCell ref="AL109:AL111"/>
    <mergeCell ref="AF7:AM7"/>
    <mergeCell ref="AT118:AT120"/>
    <mergeCell ref="AU118:AU120"/>
    <mergeCell ref="AT121:AT123"/>
    <mergeCell ref="AU121:AU123"/>
    <mergeCell ref="AT124:AT126"/>
    <mergeCell ref="AU124:AU126"/>
    <mergeCell ref="AT127:AT129"/>
    <mergeCell ref="AU127:AU129"/>
    <mergeCell ref="AT130:AT132"/>
    <mergeCell ref="AU130:AU132"/>
    <mergeCell ref="AT133:AT135"/>
    <mergeCell ref="AU133:AU135"/>
    <mergeCell ref="AT136:AT138"/>
    <mergeCell ref="AU136:AU138"/>
    <mergeCell ref="AT139:AT141"/>
    <mergeCell ref="AU139:AU141"/>
    <mergeCell ref="AT91:AT93"/>
    <mergeCell ref="AU91:AU93"/>
    <mergeCell ref="AT94:AT96"/>
    <mergeCell ref="AU94:AU96"/>
    <mergeCell ref="AT97:AT99"/>
    <mergeCell ref="AU97:AU99"/>
    <mergeCell ref="AT100:AT102"/>
    <mergeCell ref="AU100:AU102"/>
    <mergeCell ref="AT103:AT105"/>
    <mergeCell ref="AU103:AU105"/>
    <mergeCell ref="AT106:AT108"/>
    <mergeCell ref="AU106:AU108"/>
    <mergeCell ref="AT109:AT111"/>
    <mergeCell ref="AU109:AU111"/>
    <mergeCell ref="AT112:AT114"/>
    <mergeCell ref="AT145:AT147"/>
    <mergeCell ref="AU145:AU147"/>
    <mergeCell ref="AT148:AT150"/>
    <mergeCell ref="AU148:AU150"/>
    <mergeCell ref="AT151:AT153"/>
    <mergeCell ref="AU151:AU153"/>
    <mergeCell ref="AT154:AT156"/>
    <mergeCell ref="AU154:AU156"/>
    <mergeCell ref="AT157:AT159"/>
    <mergeCell ref="AU157:AU159"/>
    <mergeCell ref="AU34:AU36"/>
    <mergeCell ref="AT34:AT36"/>
    <mergeCell ref="AU31:AU33"/>
    <mergeCell ref="AT31:AT33"/>
    <mergeCell ref="AU28:AU30"/>
    <mergeCell ref="AT28:AT30"/>
    <mergeCell ref="AU25:AU27"/>
    <mergeCell ref="AT25:AT27"/>
    <mergeCell ref="AT142:AT144"/>
    <mergeCell ref="AU142:AU144"/>
    <mergeCell ref="AU112:AU114"/>
    <mergeCell ref="AT115:AT117"/>
    <mergeCell ref="AU115:AU117"/>
    <mergeCell ref="AT64:AT66"/>
    <mergeCell ref="AU64:AU66"/>
    <mergeCell ref="AT67:AT69"/>
    <mergeCell ref="AU67:AU69"/>
    <mergeCell ref="AT70:AT72"/>
    <mergeCell ref="AU70:AU72"/>
    <mergeCell ref="AT73:AT75"/>
    <mergeCell ref="AU73:AU75"/>
    <mergeCell ref="AT76:AT78"/>
    <mergeCell ref="AN7:AU7"/>
    <mergeCell ref="BB8:BC8"/>
    <mergeCell ref="BB10:BB12"/>
    <mergeCell ref="BC10:BC12"/>
    <mergeCell ref="BB13:BB15"/>
    <mergeCell ref="BC13:BC15"/>
    <mergeCell ref="BB16:BB18"/>
    <mergeCell ref="BC16:BC18"/>
    <mergeCell ref="BB19:BB21"/>
    <mergeCell ref="BC19:BC21"/>
    <mergeCell ref="BB22:BB24"/>
    <mergeCell ref="BC22:BC24"/>
    <mergeCell ref="BB25:BB27"/>
    <mergeCell ref="BC25:BC27"/>
    <mergeCell ref="BB28:BB30"/>
    <mergeCell ref="BC28:BC30"/>
    <mergeCell ref="BB31:BB33"/>
    <mergeCell ref="BC31:BC33"/>
    <mergeCell ref="AU22:AU24"/>
    <mergeCell ref="AT22:AT24"/>
    <mergeCell ref="AU19:AU21"/>
    <mergeCell ref="AT19:AT21"/>
    <mergeCell ref="AU16:AU18"/>
    <mergeCell ref="AT16:AT18"/>
    <mergeCell ref="AU13:AU15"/>
    <mergeCell ref="AT13:AT15"/>
    <mergeCell ref="AU10:AU12"/>
    <mergeCell ref="AT10:AT12"/>
    <mergeCell ref="AT8:AU8"/>
    <mergeCell ref="AV25:AV27"/>
    <mergeCell ref="AV28:AV30"/>
    <mergeCell ref="AV31:AV33"/>
    <mergeCell ref="BC106:BC108"/>
    <mergeCell ref="BB109:BB111"/>
    <mergeCell ref="BC109:BC111"/>
    <mergeCell ref="BB112:BB114"/>
    <mergeCell ref="BC112:BC114"/>
    <mergeCell ref="BB115:BB117"/>
    <mergeCell ref="BC115:BC117"/>
    <mergeCell ref="BB118:BB120"/>
    <mergeCell ref="BC118:BC120"/>
    <mergeCell ref="BB121:BB123"/>
    <mergeCell ref="BC121:BC123"/>
    <mergeCell ref="BB127:BB129"/>
    <mergeCell ref="BC127:BC129"/>
    <mergeCell ref="BB130:BB132"/>
    <mergeCell ref="BC130:BC132"/>
    <mergeCell ref="BB133:BB135"/>
    <mergeCell ref="BC133:BC135"/>
    <mergeCell ref="BC142:BC144"/>
    <mergeCell ref="BB145:BB147"/>
    <mergeCell ref="BC145:BC147"/>
    <mergeCell ref="BB148:BB150"/>
    <mergeCell ref="BC148:BC150"/>
    <mergeCell ref="BB151:BB153"/>
    <mergeCell ref="BC151:BC153"/>
    <mergeCell ref="BB157:BB159"/>
    <mergeCell ref="BC157:BC159"/>
    <mergeCell ref="AV7:BC7"/>
    <mergeCell ref="BJ8:BK8"/>
    <mergeCell ref="BJ10:BJ12"/>
    <mergeCell ref="BK10:BK12"/>
    <mergeCell ref="BJ13:BJ15"/>
    <mergeCell ref="BK13:BK15"/>
    <mergeCell ref="BJ16:BJ18"/>
    <mergeCell ref="BK16:BK18"/>
    <mergeCell ref="BJ19:BJ21"/>
    <mergeCell ref="BK19:BK21"/>
    <mergeCell ref="BJ22:BJ24"/>
    <mergeCell ref="BK22:BK24"/>
    <mergeCell ref="BJ25:BJ27"/>
    <mergeCell ref="BK25:BK27"/>
    <mergeCell ref="BJ28:BJ30"/>
    <mergeCell ref="BK28:BK30"/>
    <mergeCell ref="BJ31:BJ33"/>
    <mergeCell ref="BK31:BK33"/>
    <mergeCell ref="BJ34:BJ36"/>
    <mergeCell ref="BK34:BK36"/>
    <mergeCell ref="BJ37:BJ39"/>
    <mergeCell ref="BK37:BK39"/>
    <mergeCell ref="BJ40:BJ42"/>
    <mergeCell ref="BK40:BK42"/>
    <mergeCell ref="BJ43:BJ45"/>
    <mergeCell ref="BK43:BK45"/>
    <mergeCell ref="BJ46:BJ48"/>
    <mergeCell ref="BK46:BK48"/>
    <mergeCell ref="BJ49:BJ51"/>
    <mergeCell ref="BK49:BK51"/>
    <mergeCell ref="BJ52:BJ54"/>
    <mergeCell ref="BK52:BK54"/>
    <mergeCell ref="BJ55:BJ57"/>
    <mergeCell ref="BK55:BK57"/>
    <mergeCell ref="BJ58:BJ60"/>
    <mergeCell ref="BK58:BK60"/>
    <mergeCell ref="BJ61:BJ63"/>
    <mergeCell ref="BK61:BK63"/>
    <mergeCell ref="BJ64:BJ66"/>
    <mergeCell ref="BK64:BK66"/>
    <mergeCell ref="BJ67:BJ69"/>
    <mergeCell ref="BK67:BK69"/>
    <mergeCell ref="BJ70:BJ72"/>
    <mergeCell ref="BK70:BK72"/>
    <mergeCell ref="BJ73:BJ75"/>
    <mergeCell ref="BK73:BK75"/>
    <mergeCell ref="BJ76:BJ78"/>
    <mergeCell ref="BK76:BK78"/>
    <mergeCell ref="BJ79:BJ81"/>
    <mergeCell ref="BK79:BK81"/>
    <mergeCell ref="BJ82:BJ84"/>
    <mergeCell ref="BK82:BK84"/>
    <mergeCell ref="BJ85:BJ87"/>
    <mergeCell ref="BK85:BK87"/>
    <mergeCell ref="BJ88:BJ90"/>
    <mergeCell ref="BK88:BK90"/>
    <mergeCell ref="BJ91:BJ93"/>
    <mergeCell ref="BK91:BK93"/>
    <mergeCell ref="BJ94:BJ96"/>
    <mergeCell ref="BK94:BK96"/>
    <mergeCell ref="BJ97:BJ99"/>
    <mergeCell ref="BK97:BK99"/>
    <mergeCell ref="BJ100:BJ102"/>
    <mergeCell ref="BK100:BK102"/>
    <mergeCell ref="BJ103:BJ105"/>
    <mergeCell ref="BK103:BK105"/>
    <mergeCell ref="BJ106:BJ108"/>
    <mergeCell ref="BK106:BK108"/>
    <mergeCell ref="BJ109:BJ111"/>
    <mergeCell ref="BK109:BK111"/>
    <mergeCell ref="BJ112:BJ114"/>
    <mergeCell ref="BK112:BK114"/>
    <mergeCell ref="BJ115:BJ117"/>
    <mergeCell ref="BK115:BK117"/>
    <mergeCell ref="BJ118:BJ120"/>
    <mergeCell ref="BK118:BK120"/>
    <mergeCell ref="BJ121:BJ123"/>
    <mergeCell ref="BK121:BK123"/>
    <mergeCell ref="BJ124:BJ126"/>
    <mergeCell ref="BK124:BK126"/>
    <mergeCell ref="BJ127:BJ129"/>
    <mergeCell ref="BK127:BK129"/>
    <mergeCell ref="BJ130:BJ132"/>
    <mergeCell ref="BK130:BK132"/>
    <mergeCell ref="BJ133:BJ135"/>
    <mergeCell ref="BK133:BK135"/>
    <mergeCell ref="BJ136:BJ138"/>
    <mergeCell ref="BK136:BK138"/>
    <mergeCell ref="BJ139:BJ141"/>
    <mergeCell ref="BK139:BK141"/>
    <mergeCell ref="BJ142:BJ144"/>
    <mergeCell ref="BK142:BK144"/>
    <mergeCell ref="BJ145:BJ147"/>
    <mergeCell ref="BK145:BK147"/>
    <mergeCell ref="BJ148:BJ150"/>
    <mergeCell ref="BK148:BK150"/>
    <mergeCell ref="BJ151:BJ153"/>
    <mergeCell ref="BK151:BK153"/>
    <mergeCell ref="BJ154:BJ156"/>
    <mergeCell ref="BK154:BK156"/>
    <mergeCell ref="BJ157:BJ159"/>
    <mergeCell ref="BK157:BK159"/>
    <mergeCell ref="BD7:BK7"/>
    <mergeCell ref="BS8:BT8"/>
    <mergeCell ref="BS10:BS12"/>
    <mergeCell ref="BT10:BT12"/>
    <mergeCell ref="BS13:BS15"/>
    <mergeCell ref="BT13:BT15"/>
    <mergeCell ref="BS16:BS18"/>
    <mergeCell ref="BT16:BT18"/>
    <mergeCell ref="BS19:BS21"/>
    <mergeCell ref="BT19:BT21"/>
    <mergeCell ref="BS22:BS24"/>
    <mergeCell ref="BT22:BT24"/>
    <mergeCell ref="BS25:BS27"/>
    <mergeCell ref="BT25:BT27"/>
    <mergeCell ref="BS28:BS30"/>
    <mergeCell ref="BT28:BT30"/>
    <mergeCell ref="BS31:BS33"/>
    <mergeCell ref="BT31:BT33"/>
    <mergeCell ref="BM7:BT7"/>
    <mergeCell ref="BR28:BR30"/>
    <mergeCell ref="BI19:BI21"/>
    <mergeCell ref="BM19:BM21"/>
    <mergeCell ref="BN19:BN21"/>
    <mergeCell ref="BO19:BO21"/>
    <mergeCell ref="BM8:BN8"/>
    <mergeCell ref="BO8:BP8"/>
    <mergeCell ref="BQ8:BR8"/>
    <mergeCell ref="BE28:BE30"/>
    <mergeCell ref="BD28:BD30"/>
    <mergeCell ref="CA8:CB8"/>
    <mergeCell ref="CA10:CA12"/>
    <mergeCell ref="CB10:CB12"/>
    <mergeCell ref="CA13:CA15"/>
    <mergeCell ref="CB13:CB15"/>
    <mergeCell ref="CA16:CA18"/>
    <mergeCell ref="CB16:CB18"/>
    <mergeCell ref="CA19:CA21"/>
    <mergeCell ref="CB19:CB21"/>
    <mergeCell ref="CA22:CA24"/>
    <mergeCell ref="CB22:CB24"/>
    <mergeCell ref="CA25:CA27"/>
    <mergeCell ref="CB25:CB27"/>
    <mergeCell ref="CA28:CA30"/>
    <mergeCell ref="CB28:CB30"/>
    <mergeCell ref="BY16:BY18"/>
    <mergeCell ref="BY8:BZ8"/>
    <mergeCell ref="BY10:BY12"/>
    <mergeCell ref="BZ10:BZ12"/>
    <mergeCell ref="BY13:BY15"/>
    <mergeCell ref="BZ13:BZ15"/>
    <mergeCell ref="BU28:BU30"/>
    <mergeCell ref="BV28:BV30"/>
    <mergeCell ref="BW28:BW30"/>
    <mergeCell ref="BX28:BX30"/>
    <mergeCell ref="BU19:BU21"/>
    <mergeCell ref="BV19:BV21"/>
    <mergeCell ref="CA31:CA33"/>
    <mergeCell ref="CB31:CB33"/>
    <mergeCell ref="CA34:CA36"/>
    <mergeCell ref="CB34:CB36"/>
    <mergeCell ref="CA37:CA39"/>
    <mergeCell ref="CB37:CB39"/>
    <mergeCell ref="CA40:CA42"/>
    <mergeCell ref="CB40:CB42"/>
    <mergeCell ref="CA43:CA45"/>
    <mergeCell ref="CB43:CB45"/>
    <mergeCell ref="CA46:CA48"/>
    <mergeCell ref="CB46:CB48"/>
    <mergeCell ref="CA49:CA51"/>
    <mergeCell ref="CB49:CB51"/>
    <mergeCell ref="CA52:CA54"/>
    <mergeCell ref="CB52:CB54"/>
    <mergeCell ref="CA55:CA57"/>
    <mergeCell ref="CB55:CB57"/>
    <mergeCell ref="CA58:CA60"/>
    <mergeCell ref="CB58:CB60"/>
    <mergeCell ref="CA61:CA63"/>
    <mergeCell ref="CB61:CB63"/>
    <mergeCell ref="CA64:CA66"/>
    <mergeCell ref="CB64:CB66"/>
    <mergeCell ref="CA67:CA69"/>
    <mergeCell ref="CB67:CB69"/>
    <mergeCell ref="CA70:CA72"/>
    <mergeCell ref="CB70:CB72"/>
    <mergeCell ref="CA73:CA75"/>
    <mergeCell ref="CB73:CB75"/>
    <mergeCell ref="CA76:CA78"/>
    <mergeCell ref="CB76:CB78"/>
    <mergeCell ref="CA79:CA81"/>
    <mergeCell ref="CB79:CB81"/>
    <mergeCell ref="CA82:CA84"/>
    <mergeCell ref="CB82:CB84"/>
    <mergeCell ref="CB88:CB90"/>
    <mergeCell ref="CA91:CA93"/>
    <mergeCell ref="CB91:CB93"/>
    <mergeCell ref="CA94:CA96"/>
    <mergeCell ref="CB94:CB96"/>
    <mergeCell ref="CA97:CA99"/>
    <mergeCell ref="CB97:CB99"/>
    <mergeCell ref="CA100:CA102"/>
    <mergeCell ref="CB100:CB102"/>
    <mergeCell ref="CA103:CA105"/>
    <mergeCell ref="CB103:CB105"/>
    <mergeCell ref="CA106:CA108"/>
    <mergeCell ref="CB106:CB108"/>
    <mergeCell ref="CA109:CA111"/>
    <mergeCell ref="CB109:CB111"/>
    <mergeCell ref="CB139:CB141"/>
    <mergeCell ref="CA88:CA90"/>
    <mergeCell ref="CA112:CA114"/>
    <mergeCell ref="CB112:CB114"/>
    <mergeCell ref="CA142:CA144"/>
    <mergeCell ref="CB142:CB144"/>
    <mergeCell ref="CA145:CA147"/>
    <mergeCell ref="CB145:CB147"/>
    <mergeCell ref="CA148:CA150"/>
    <mergeCell ref="CB148:CB150"/>
    <mergeCell ref="CA151:CA153"/>
    <mergeCell ref="CB151:CB153"/>
    <mergeCell ref="CA154:CA156"/>
    <mergeCell ref="CB154:CB156"/>
    <mergeCell ref="CA157:CA159"/>
    <mergeCell ref="CB157:CB159"/>
    <mergeCell ref="BU7:CB7"/>
    <mergeCell ref="CA115:CA117"/>
    <mergeCell ref="CB115:CB117"/>
    <mergeCell ref="CA118:CA120"/>
    <mergeCell ref="CB118:CB120"/>
    <mergeCell ref="CA121:CA123"/>
    <mergeCell ref="CB121:CB123"/>
    <mergeCell ref="CA124:CA126"/>
    <mergeCell ref="CB124:CB126"/>
    <mergeCell ref="CA127:CA129"/>
    <mergeCell ref="CB127:CB129"/>
    <mergeCell ref="CA130:CA132"/>
    <mergeCell ref="CB130:CB132"/>
    <mergeCell ref="CA133:CA135"/>
    <mergeCell ref="CB133:CB135"/>
    <mergeCell ref="CA136:CA138"/>
    <mergeCell ref="CB136:CB138"/>
    <mergeCell ref="CA139:CA141"/>
    <mergeCell ref="CA85:CA87"/>
    <mergeCell ref="CB85:CB87"/>
  </mergeCells>
  <dataValidations xWindow="177" yWindow="480" count="3">
    <dataValidation type="list" allowBlank="1" showInputMessage="1" showErrorMessage="1" sqref="M10:M159">
      <formula1>" vyberte  ,In (zvyšuje náklady), Out (znižuje náklady)"</formula1>
    </dataValidation>
    <dataValidation type="custom" allowBlank="1" showInputMessage="1" showErrorMessage="1" sqref="I10:I159 K10:K159">
      <formula1>OR(ISNUMBER(I10),IF(OR(I10="N",I10="n"),TRUE,FALSE))</formula1>
    </dataValidation>
    <dataValidation type="textLength" operator="lessThan" allowBlank="1" showInputMessage="1" showErrorMessage="1" sqref="H10:H15 H22:H24">
      <formula1>256</formula1>
    </dataValidation>
  </dataValidations>
  <pageMargins left="0.25" right="0.25" top="0.75" bottom="0.75" header="0.3" footer="0.3"/>
  <pageSetup paperSize="9" scale="34" orientation="portrait" r:id="rId1"/>
  <ignoredErrors>
    <ignoredError sqref="U11:U20 Y10 Y13 Y16 Y157 Y19 Y22 Y25 Y31 Y34 Y37 Y40 Y43 Y46 Y49 Y52 Y55 Y58 Y61 Y64 Y67 Y70 Y73 Y76 Y79 Y82 Y85 Y88 Y91 Y94 Y97 Y100 Y103 Y106 Y109 Y112 Y115 Y118 Y121 Y124 Y127 Y130 Y133 Y136 Y139 Y142 Y145 Y148 Y151 Y154 AA10:AA27 AB10:AB27 AA31:AA159 AB31:AB159 U21:U28 U29:U75"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T10:T160</xm:sqref>
        </x14:dataValidation>
        <x14:dataValidation type="list" allowBlank="1" showInputMessage="1" showErrorMessage="1">
          <x14:formula1>
            <xm:f>vstupy!$B$17:$B$27</xm:f>
          </x14:formula1>
          <xm:sqref>Q10:Q159 V10:V159</xm:sqref>
        </x14:dataValidation>
        <x14:dataValidation type="list" allowBlank="1" showInputMessage="1" showErrorMessage="1">
          <x14:formula1>
            <xm:f>vstupy!$F$5:$F$7</xm:f>
          </x14:formula1>
          <xm:sqref>F10:F159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pageSetUpPr fitToPage="1"/>
  </sheetPr>
  <dimension ref="A1:L86"/>
  <sheetViews>
    <sheetView showGridLines="0" topLeftCell="A16" zoomScale="80" zoomScaleNormal="80" workbookViewId="0">
      <selection activeCell="G18" sqref="G18"/>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70" t="s">
        <v>113</v>
      </c>
      <c r="B1" s="370"/>
      <c r="C1" s="370"/>
      <c r="D1" s="370"/>
      <c r="E1" s="370"/>
      <c r="F1" s="370"/>
      <c r="G1" s="370"/>
      <c r="H1" s="370"/>
      <c r="I1" s="370"/>
      <c r="J1" s="370"/>
      <c r="K1" s="370"/>
      <c r="L1" s="370"/>
    </row>
    <row r="2" spans="1:12" ht="15.75" x14ac:dyDescent="0.2">
      <c r="A2" s="140"/>
      <c r="B2" s="140"/>
      <c r="C2" s="148"/>
      <c r="D2" s="140"/>
      <c r="E2" s="140"/>
      <c r="F2" s="106"/>
      <c r="G2" s="140"/>
      <c r="H2" s="140"/>
      <c r="I2" s="140"/>
      <c r="J2" s="140"/>
      <c r="K2" s="140"/>
      <c r="L2" s="140"/>
    </row>
    <row r="3" spans="1:12" ht="51" customHeight="1" x14ac:dyDescent="0.25">
      <c r="A3" s="370" t="s">
        <v>109</v>
      </c>
      <c r="B3" s="370"/>
      <c r="C3" s="370"/>
      <c r="D3" s="370"/>
      <c r="E3" s="82"/>
    </row>
    <row r="4" spans="1:12" ht="13.5" customHeight="1" thickBot="1" x14ac:dyDescent="0.25"/>
    <row r="5" spans="1:12" ht="25.5" customHeight="1" x14ac:dyDescent="0.2">
      <c r="B5" s="207" t="s">
        <v>81</v>
      </c>
      <c r="C5" s="374" t="s">
        <v>117</v>
      </c>
      <c r="D5" s="374"/>
      <c r="E5" s="363" t="s">
        <v>118</v>
      </c>
      <c r="F5" s="364"/>
    </row>
    <row r="6" spans="1:12" ht="33" customHeight="1" x14ac:dyDescent="0.2">
      <c r="B6" s="208" t="s">
        <v>178</v>
      </c>
      <c r="C6" s="365">
        <f>'Krok 1- Kalkulačka '!AG160</f>
        <v>0</v>
      </c>
      <c r="D6" s="365"/>
      <c r="E6" s="357">
        <f>'Krok 1- Kalkulačka '!AO160</f>
        <v>0</v>
      </c>
      <c r="F6" s="358"/>
    </row>
    <row r="7" spans="1:12" ht="15" customHeight="1" x14ac:dyDescent="0.2">
      <c r="B7" s="208" t="s">
        <v>179</v>
      </c>
      <c r="C7" s="365">
        <f>'Krok 1- Kalkulačka '!AI160</f>
        <v>0</v>
      </c>
      <c r="D7" s="365"/>
      <c r="E7" s="357">
        <f>'Krok 1- Kalkulačka '!AQ160</f>
        <v>0</v>
      </c>
      <c r="F7" s="358"/>
    </row>
    <row r="8" spans="1:12" ht="15" customHeight="1" x14ac:dyDescent="0.2">
      <c r="B8" s="208" t="s">
        <v>98</v>
      </c>
      <c r="C8" s="365">
        <f>'Krok 1- Kalkulačka '!AK160</f>
        <v>3145</v>
      </c>
      <c r="D8" s="365"/>
      <c r="E8" s="357">
        <f>'Krok 1- Kalkulačka '!AS160</f>
        <v>91828.5</v>
      </c>
      <c r="F8" s="358"/>
    </row>
    <row r="9" spans="1:12" ht="15" customHeight="1" x14ac:dyDescent="0.2">
      <c r="B9" s="208" t="s">
        <v>99</v>
      </c>
      <c r="C9" s="365">
        <f>'Krok 1- Kalkulačka '!AM160</f>
        <v>3010.944375</v>
      </c>
      <c r="D9" s="365"/>
      <c r="E9" s="357">
        <f>'Krok 1- Kalkulačka '!AU160</f>
        <v>14851.2796875</v>
      </c>
      <c r="F9" s="358"/>
    </row>
    <row r="10" spans="1:12" ht="15" customHeight="1" x14ac:dyDescent="0.2">
      <c r="B10" s="208" t="s">
        <v>100</v>
      </c>
      <c r="C10" s="365">
        <f>SUM(C6:C9)</f>
        <v>6155.944375</v>
      </c>
      <c r="D10" s="365"/>
      <c r="E10" s="357">
        <f>SUM(E6:E9)</f>
        <v>106679.77968750001</v>
      </c>
      <c r="F10" s="358"/>
    </row>
    <row r="11" spans="1:12" ht="15" customHeight="1" x14ac:dyDescent="0.2">
      <c r="B11" s="208" t="s">
        <v>84</v>
      </c>
      <c r="C11" s="365"/>
      <c r="D11" s="365"/>
      <c r="E11" s="357"/>
      <c r="F11" s="358"/>
    </row>
    <row r="12" spans="1:12" ht="30.75" customHeight="1" x14ac:dyDescent="0.2">
      <c r="B12" s="208" t="s">
        <v>114</v>
      </c>
      <c r="C12" s="365">
        <f>'Krok 1- Kalkulačka '!BA161</f>
        <v>0</v>
      </c>
      <c r="D12" s="365"/>
      <c r="E12" s="357">
        <f>'Krok 1- Kalkulačka '!BI161</f>
        <v>0</v>
      </c>
      <c r="F12" s="358"/>
    </row>
    <row r="13" spans="1:12" ht="49.5" customHeight="1" thickBot="1" x14ac:dyDescent="0.25">
      <c r="B13" s="209" t="s">
        <v>193</v>
      </c>
      <c r="C13" s="366">
        <f>'Krok 1- Kalkulačka '!BR162</f>
        <v>0</v>
      </c>
      <c r="D13" s="366"/>
      <c r="E13" s="359">
        <f>'Krok 1- Kalkulačka '!BZ161</f>
        <v>0</v>
      </c>
      <c r="F13" s="360"/>
    </row>
    <row r="14" spans="1:12" ht="13.5" customHeight="1" thickBot="1" x14ac:dyDescent="0.25">
      <c r="B14" s="210"/>
      <c r="C14" s="211"/>
      <c r="D14" s="211"/>
      <c r="E14" s="211"/>
      <c r="F14" s="211"/>
    </row>
    <row r="15" spans="1:12" ht="16.5" customHeight="1" x14ac:dyDescent="0.2">
      <c r="B15" s="212" t="s">
        <v>115</v>
      </c>
      <c r="C15" s="367" t="s">
        <v>72</v>
      </c>
      <c r="D15" s="367"/>
      <c r="E15" s="361" t="s">
        <v>71</v>
      </c>
      <c r="F15" s="362"/>
    </row>
    <row r="16" spans="1:12" ht="17.25" customHeight="1" thickBot="1" x14ac:dyDescent="0.25">
      <c r="B16" s="213" t="s">
        <v>116</v>
      </c>
      <c r="C16" s="368">
        <f>C7+C8+C9-C13</f>
        <v>6155.944375</v>
      </c>
      <c r="D16" s="368"/>
      <c r="E16" s="355">
        <f>E7+E8+E9-E13</f>
        <v>106679.77968750001</v>
      </c>
      <c r="F16" s="356"/>
    </row>
    <row r="17" spans="1:12" ht="15" x14ac:dyDescent="0.2">
      <c r="A17" s="90"/>
    </row>
    <row r="19" spans="1:12" ht="15.75" x14ac:dyDescent="0.2">
      <c r="A19" s="370" t="s">
        <v>101</v>
      </c>
      <c r="B19" s="370"/>
      <c r="C19" s="370"/>
      <c r="D19" s="370"/>
      <c r="E19" s="370"/>
      <c r="F19" s="370"/>
      <c r="G19" s="370"/>
      <c r="H19" s="370"/>
      <c r="I19" s="370"/>
      <c r="J19" s="370"/>
      <c r="K19" s="370"/>
    </row>
    <row r="20" spans="1:12" x14ac:dyDescent="0.2">
      <c r="A20" s="369" t="s">
        <v>97</v>
      </c>
      <c r="B20" s="369" t="str">
        <f>'Krok 1- Kalkulačka '!C8</f>
        <v>Zrozumiteľný a stručný opis regulácie 
(dôvod zvýšenia/zníženia nákladov na PP)</v>
      </c>
      <c r="C20" s="371" t="s">
        <v>208</v>
      </c>
      <c r="D20" s="371" t="s">
        <v>207</v>
      </c>
      <c r="E20" s="369" t="s">
        <v>108</v>
      </c>
      <c r="F20" s="369" t="s">
        <v>160</v>
      </c>
      <c r="G20" s="369" t="s">
        <v>102</v>
      </c>
      <c r="H20" s="369" t="s">
        <v>162</v>
      </c>
      <c r="I20" s="369" t="s">
        <v>163</v>
      </c>
      <c r="J20" s="369" t="s">
        <v>106</v>
      </c>
      <c r="K20" s="369" t="s">
        <v>107</v>
      </c>
      <c r="L20" s="369" t="s">
        <v>209</v>
      </c>
    </row>
    <row r="21" spans="1:12" x14ac:dyDescent="0.2">
      <c r="A21" s="369"/>
      <c r="B21" s="369"/>
      <c r="C21" s="372"/>
      <c r="D21" s="372"/>
      <c r="E21" s="369"/>
      <c r="F21" s="369"/>
      <c r="G21" s="369"/>
      <c r="H21" s="369"/>
      <c r="I21" s="369"/>
      <c r="J21" s="369"/>
      <c r="K21" s="369"/>
      <c r="L21" s="369"/>
    </row>
    <row r="22" spans="1:12" x14ac:dyDescent="0.2">
      <c r="A22" s="369"/>
      <c r="B22" s="369"/>
      <c r="C22" s="372"/>
      <c r="D22" s="372"/>
      <c r="E22" s="369"/>
      <c r="F22" s="369"/>
      <c r="G22" s="369"/>
      <c r="H22" s="369"/>
      <c r="I22" s="369"/>
      <c r="J22" s="369"/>
      <c r="K22" s="369"/>
      <c r="L22" s="369"/>
    </row>
    <row r="23" spans="1:12" x14ac:dyDescent="0.2">
      <c r="A23" s="369"/>
      <c r="B23" s="369"/>
      <c r="C23" s="372"/>
      <c r="D23" s="372"/>
      <c r="E23" s="369"/>
      <c r="F23" s="369"/>
      <c r="G23" s="369"/>
      <c r="H23" s="369"/>
      <c r="I23" s="369"/>
      <c r="J23" s="369"/>
      <c r="K23" s="369"/>
      <c r="L23" s="369"/>
    </row>
    <row r="24" spans="1:12" x14ac:dyDescent="0.2">
      <c r="A24" s="369"/>
      <c r="B24" s="369"/>
      <c r="C24" s="372"/>
      <c r="D24" s="372"/>
      <c r="E24" s="369"/>
      <c r="F24" s="369"/>
      <c r="G24" s="369"/>
      <c r="H24" s="369"/>
      <c r="I24" s="369"/>
      <c r="J24" s="369"/>
      <c r="K24" s="369"/>
      <c r="L24" s="369"/>
    </row>
    <row r="25" spans="1:12" x14ac:dyDescent="0.2">
      <c r="A25" s="369"/>
      <c r="B25" s="369"/>
      <c r="C25" s="373"/>
      <c r="D25" s="373"/>
      <c r="E25" s="369"/>
      <c r="F25" s="369"/>
      <c r="G25" s="369"/>
      <c r="H25" s="369"/>
      <c r="I25" s="369"/>
      <c r="J25" s="369"/>
      <c r="K25" s="369"/>
      <c r="L25" s="369"/>
    </row>
    <row r="26" spans="1:12" ht="13.5" customHeight="1" x14ac:dyDescent="0.2">
      <c r="A26" s="223">
        <f>'Krok 1- Kalkulačka '!B10</f>
        <v>1</v>
      </c>
      <c r="B26" s="223" t="str">
        <f>'Krok 1- Kalkulačka '!C10</f>
        <v>Zavedenie evidencie osôb poverených výkonom technickej služby</v>
      </c>
      <c r="C26" s="223" t="str">
        <f>'Krok 1- Kalkulačka '!D10</f>
        <v xml:space="preserve">Zákon č. 473/2005 Z. z. o súkromnej bezpečnosti </v>
      </c>
      <c r="D26" s="223" t="str">
        <f>'Krok 1- Kalkulačka '!E10</f>
        <v>§ 79</v>
      </c>
      <c r="E26" s="223" t="str">
        <f>'Krok 1- Kalkulačka '!F10</f>
        <v>SK</v>
      </c>
      <c r="F26" s="225">
        <f>IF('Krok 1- Kalkulačka '!G10&gt;0,'Krok 1- Kalkulačka '!G10,"-")</f>
        <v>44774</v>
      </c>
      <c r="G26" s="223" t="str">
        <f>'Krok 1- Kalkulačka '!H10</f>
        <v>Prevádzkovatelia technickej služby</v>
      </c>
      <c r="H26" s="224">
        <f>'Krok 1- Kalkulačka '!I10</f>
        <v>2516</v>
      </c>
      <c r="I26" s="224" t="str">
        <f>'Krok 1- Kalkulačka '!K10</f>
        <v>N</v>
      </c>
      <c r="J26" s="227">
        <f>IF($L26="In (zvyšuje náklady)",'Krok 1- Kalkulačka '!CC10,'Krok 1- Kalkulačka '!CC10)</f>
        <v>2.4467187500000001</v>
      </c>
      <c r="K26" s="227">
        <f>IF($L26="In (zvyšuje náklady)",'Krok 1- Kalkulačka '!CD10,'Krok 1- Kalkulačka '!CD10)</f>
        <v>6155.944375</v>
      </c>
      <c r="L26" s="223" t="str">
        <f>'Krok 1- Kalkulačka '!M10</f>
        <v>In (zvyšuje náklady)</v>
      </c>
    </row>
    <row r="27" spans="1:12" ht="38.25" x14ac:dyDescent="0.2">
      <c r="A27" s="223">
        <f>'Krok 1- Kalkulačka '!B13</f>
        <v>2</v>
      </c>
      <c r="B27" s="223" t="str">
        <f>'Krok 1- Kalkulačka '!C13</f>
        <v>Zmena spôsobu skúšky odbornej spôsobilosti</v>
      </c>
      <c r="C27" s="223" t="str">
        <f>'Krok 1- Kalkulačka '!D13</f>
        <v xml:space="preserve">Zákon č. 473/2005 Z. z. o súkromnej bezpečnosti </v>
      </c>
      <c r="D27" s="223" t="str">
        <f>'Krok 1- Kalkulačka '!E13</f>
        <v>§ 19 ods. 9</v>
      </c>
      <c r="E27" s="223" t="str">
        <f>'Krok 1- Kalkulačka '!F13</f>
        <v>SK</v>
      </c>
      <c r="F27" s="225">
        <f>IF('Krok 1- Kalkulačka '!G13&gt;0,'Krok 1- Kalkulačka '!G13,"-")</f>
        <v>45292</v>
      </c>
      <c r="G27" s="223" t="str">
        <f>'Krok 1- Kalkulačka '!H13</f>
        <v>Akreditované osoby</v>
      </c>
      <c r="H27" s="224">
        <f>'Krok 1- Kalkulačka '!I13</f>
        <v>73</v>
      </c>
      <c r="I27" s="224" t="str">
        <f>'Krok 1- Kalkulačka '!K13</f>
        <v>N</v>
      </c>
      <c r="J27" s="227">
        <f>IF($L27="In (zvyšuje náklady)",'Krok 1- Kalkulačka '!CC13,'Krok 1- Kalkulačka '!CC13)</f>
        <v>493.47500000000002</v>
      </c>
      <c r="K27" s="227">
        <f>IF($L27="In (zvyšuje náklady)",'Krok 1- Kalkulačka '!CD13,'Krok 1- Kalkulačka '!CD13)</f>
        <v>36023.675000000003</v>
      </c>
      <c r="L27" s="223" t="str">
        <f>'Krok 1- Kalkulačka '!M13</f>
        <v>Out (znižuje náklady)</v>
      </c>
    </row>
    <row r="28" spans="1:12" ht="38.25" x14ac:dyDescent="0.2">
      <c r="A28" s="223">
        <f>'Krok 1- Kalkulačka '!B16</f>
        <v>3</v>
      </c>
      <c r="B28" s="223" t="str">
        <f>'Krok 1- Kalkulačka '!C16</f>
        <v>Zrušenie zodpovednej osoby</v>
      </c>
      <c r="C28" s="223" t="str">
        <f>'Krok 1- Kalkulačka '!D16</f>
        <v xml:space="preserve">Zákon č. 473/2005 Z. z. o súkromnej bezpečnosti </v>
      </c>
      <c r="D28" s="223" t="str">
        <f>'Krok 1- Kalkulačka '!E16</f>
        <v>§ 81 ods. 1 písm. b)</v>
      </c>
      <c r="E28" s="223" t="str">
        <f>'Krok 1- Kalkulačka '!F16</f>
        <v>SK</v>
      </c>
      <c r="F28" s="225">
        <f>IF('Krok 1- Kalkulačka '!G16&gt;0,'Krok 1- Kalkulačka '!G16,"-")</f>
        <v>44774</v>
      </c>
      <c r="G28" s="223" t="str">
        <f>'Krok 1- Kalkulačka '!H16</f>
        <v>Akreditované osoby</v>
      </c>
      <c r="H28" s="224">
        <f>'Krok 1- Kalkulačka '!I16</f>
        <v>10</v>
      </c>
      <c r="I28" s="224" t="str">
        <f>'Krok 1- Kalkulačka '!K16</f>
        <v>N</v>
      </c>
      <c r="J28" s="227">
        <f>IF($L28="In (zvyšuje náklady)",'Krok 1- Kalkulačka '!CC16,'Krok 1- Kalkulačka '!CC16)</f>
        <v>6960</v>
      </c>
      <c r="K28" s="227">
        <f>IF($L28="In (zvyšuje náklady)",'Krok 1- Kalkulačka '!CD16,'Krok 1- Kalkulačka '!CD16)</f>
        <v>69600</v>
      </c>
      <c r="L28" s="223" t="str">
        <f>'Krok 1- Kalkulačka '!M16</f>
        <v>Out (znižuje náklady)</v>
      </c>
    </row>
    <row r="29" spans="1:12" ht="38.25" x14ac:dyDescent="0.2">
      <c r="A29" s="223">
        <f>'Krok 1- Kalkulačka '!B19</f>
        <v>4</v>
      </c>
      <c r="B29" s="223" t="str">
        <f>'Krok 1- Kalkulačka '!C19</f>
        <v>Zavedenie evidencie osôb a priebehu odbornej prípravy</v>
      </c>
      <c r="C29" s="223" t="str">
        <f>'Krok 1- Kalkulačka '!D19</f>
        <v xml:space="preserve">Zákon č. 473/2005 Z. z. o súkromnej bezpečnosti </v>
      </c>
      <c r="D29" s="223" t="str">
        <f>'Krok 1- Kalkulačka '!E19</f>
        <v>§ 83 ods. 2 až 4</v>
      </c>
      <c r="E29" s="223" t="str">
        <f>'Krok 1- Kalkulačka '!F19</f>
        <v>SK</v>
      </c>
      <c r="F29" s="225">
        <f>IF('Krok 1- Kalkulačka '!G19&gt;0,'Krok 1- Kalkulačka '!G19,"-")</f>
        <v>44774</v>
      </c>
      <c r="G29" s="223" t="str">
        <f>'Krok 1- Kalkulačka '!H19</f>
        <v>Akreditované osoby</v>
      </c>
      <c r="H29" s="224">
        <f>'Krok 1- Kalkulačka '!I19</f>
        <v>73</v>
      </c>
      <c r="I29" s="224" t="str">
        <f>'Krok 1- Kalkulačka '!K19</f>
        <v>N</v>
      </c>
      <c r="J29" s="227">
        <f>IF($L29="In (zvyšuje náklady)",'Krok 1- Kalkulačka '!CC19,'Krok 1- Kalkulačka '!CC19)</f>
        <v>14.467187500000001</v>
      </c>
      <c r="K29" s="227">
        <f>IF($L29="In (zvyšuje náklady)",'Krok 1- Kalkulačka '!CD19,'Krok 1- Kalkulačka '!CD19)</f>
        <v>1056.1046875000002</v>
      </c>
      <c r="L29" s="223" t="str">
        <f>'Krok 1- Kalkulačka '!M19</f>
        <v>Out (znižuje náklady)</v>
      </c>
    </row>
    <row r="30" spans="1:12" x14ac:dyDescent="0.2">
      <c r="A30" s="223">
        <f>'Krok 1- Kalkulačka '!B22</f>
        <v>5</v>
      </c>
      <c r="B30" s="223">
        <f>'Krok 1- Kalkulačka '!C22</f>
        <v>0</v>
      </c>
      <c r="C30" s="223">
        <f>'Krok 1- Kalkulačka '!D22</f>
        <v>0</v>
      </c>
      <c r="D30" s="223">
        <f>'Krok 1- Kalkulačka '!E22</f>
        <v>0</v>
      </c>
      <c r="E30" s="223" t="str">
        <f>'Krok 1- Kalkulačka '!F22</f>
        <v xml:space="preserve">vyberte  </v>
      </c>
      <c r="F30" s="225" t="str">
        <f>IF('Krok 1- Kalkulačka '!G22&gt;0,'Krok 1- Kalkulačka '!G22,"-")</f>
        <v>-</v>
      </c>
      <c r="G30" s="223">
        <f>'Krok 1- Kalkulačka '!H22</f>
        <v>0</v>
      </c>
      <c r="H30" s="224">
        <f>'Krok 1- Kalkulačka '!I22</f>
        <v>0</v>
      </c>
      <c r="I30" s="224">
        <f>'Krok 1- Kalkulačka '!K22</f>
        <v>0</v>
      </c>
      <c r="J30" s="227">
        <f>IF($L30="In (zvyšuje náklady)",'Krok 1- Kalkulačka '!CC22,'Krok 1- Kalkulačka '!CC22)</f>
        <v>0</v>
      </c>
      <c r="K30" s="227">
        <f>IF($L30="In (zvyšuje náklady)",'Krok 1- Kalkulačka '!CD22,'Krok 1- Kalkulačka '!CD22)</f>
        <v>0</v>
      </c>
      <c r="L30" s="223" t="str">
        <f>'Krok 1- Kalkulačka '!M22</f>
        <v xml:space="preserve">vyberte  </v>
      </c>
    </row>
    <row r="31" spans="1:12" x14ac:dyDescent="0.2">
      <c r="A31" s="223">
        <f>'Krok 1- Kalkulačka '!B25</f>
        <v>6</v>
      </c>
      <c r="B31" s="223">
        <f>'Krok 1- Kalkulačka '!C25</f>
        <v>0</v>
      </c>
      <c r="C31" s="223">
        <f>'Krok 1- Kalkulačka '!D25</f>
        <v>0</v>
      </c>
      <c r="D31" s="223">
        <f>'Krok 1- Kalkulačka '!E25</f>
        <v>0</v>
      </c>
      <c r="E31" s="223" t="str">
        <f>'Krok 1- Kalkulačka '!F25</f>
        <v xml:space="preserve">vyberte  </v>
      </c>
      <c r="F31" s="225" t="str">
        <f>IF('Krok 1- Kalkulačka '!G25&gt;0,'Krok 1- Kalkulačka '!G25,"-")</f>
        <v>-</v>
      </c>
      <c r="G31" s="223">
        <f>'Krok 1- Kalkulačka '!H25</f>
        <v>0</v>
      </c>
      <c r="H31" s="224">
        <f>'Krok 1- Kalkulačka '!I25</f>
        <v>0</v>
      </c>
      <c r="I31" s="224">
        <f>'Krok 1- Kalkulačka '!K25</f>
        <v>0</v>
      </c>
      <c r="J31" s="227">
        <f>IF($L31="In (zvyšuje náklady)",'Krok 1- Kalkulačka '!CC25,'Krok 1- Kalkulačka '!CC25)</f>
        <v>0</v>
      </c>
      <c r="K31" s="227">
        <f>IF($L31="In (zvyšuje náklady)",'Krok 1- Kalkulačka '!CD25,'Krok 1- Kalkulačka '!CD25)</f>
        <v>0</v>
      </c>
      <c r="L31" s="223" t="str">
        <f>'Krok 1- Kalkulačka '!M25</f>
        <v xml:space="preserve">vyberte  </v>
      </c>
    </row>
    <row r="32" spans="1:12" x14ac:dyDescent="0.2">
      <c r="A32" s="223">
        <f>'Krok 1- Kalkulačka '!B28</f>
        <v>7</v>
      </c>
      <c r="B32" s="223">
        <f>'Krok 1- Kalkulačka '!C28</f>
        <v>0</v>
      </c>
      <c r="C32" s="223">
        <f>'Krok 1- Kalkulačka '!D28</f>
        <v>0</v>
      </c>
      <c r="D32" s="223">
        <f>'Krok 1- Kalkulačka '!E28</f>
        <v>0</v>
      </c>
      <c r="E32" s="223" t="str">
        <f>'Krok 1- Kalkulačka '!F28</f>
        <v xml:space="preserve">vyberte  </v>
      </c>
      <c r="F32" s="225" t="str">
        <f>IF('Krok 1- Kalkulačka '!G28&gt;0,'Krok 1- Kalkulačka '!G28,"-")</f>
        <v>-</v>
      </c>
      <c r="G32" s="223">
        <f>'Krok 1- Kalkulačka '!H28</f>
        <v>0</v>
      </c>
      <c r="H32" s="224">
        <f>'Krok 1- Kalkulačka '!I28</f>
        <v>0</v>
      </c>
      <c r="I32" s="224">
        <f>'Krok 1- Kalkulačka '!K28</f>
        <v>0</v>
      </c>
      <c r="J32" s="227">
        <f>IF($L32="In (zvyšuje náklady)",'Krok 1- Kalkulačka '!CC28,'Krok 1- Kalkulačka '!CC28)</f>
        <v>0</v>
      </c>
      <c r="K32" s="227">
        <f>IF($L32="In (zvyšuje náklady)",'Krok 1- Kalkulačka '!CD28,'Krok 1- Kalkulačka '!CD28)</f>
        <v>0</v>
      </c>
      <c r="L32" s="223" t="str">
        <f>'Krok 1- Kalkulačka '!M28</f>
        <v xml:space="preserve">vyberte  </v>
      </c>
    </row>
    <row r="33" spans="1:12" x14ac:dyDescent="0.2">
      <c r="A33" s="223">
        <f>'Krok 1- Kalkulačka '!B31</f>
        <v>8</v>
      </c>
      <c r="B33" s="223">
        <f>'Krok 1- Kalkulačka '!C31</f>
        <v>0</v>
      </c>
      <c r="C33" s="223">
        <f>'Krok 1- Kalkulačka '!D31</f>
        <v>0</v>
      </c>
      <c r="D33" s="223">
        <f>'Krok 1- Kalkulačka '!E31</f>
        <v>0</v>
      </c>
      <c r="E33" s="223" t="str">
        <f>'Krok 1- Kalkulačka '!F31</f>
        <v xml:space="preserve">vyberte  </v>
      </c>
      <c r="F33" s="225" t="str">
        <f>IF('Krok 1- Kalkulačka '!G31&gt;0,'Krok 1- Kalkulačka '!G31,"-")</f>
        <v>-</v>
      </c>
      <c r="G33" s="223">
        <f>'Krok 1- Kalkulačka '!H31</f>
        <v>0</v>
      </c>
      <c r="H33" s="224">
        <f>'Krok 1- Kalkulačka '!I31</f>
        <v>0</v>
      </c>
      <c r="I33" s="224">
        <f>'Krok 1- Kalkulačka '!K31</f>
        <v>0</v>
      </c>
      <c r="J33" s="227">
        <f>IF($L33="In (zvyšuje náklady)",'Krok 1- Kalkulačka '!CC31,'Krok 1- Kalkulačka '!CC31)</f>
        <v>0</v>
      </c>
      <c r="K33" s="227">
        <f>IF($L33="In (zvyšuje náklady)",'Krok 1- Kalkulačka '!CD31,'Krok 1- Kalkulačka '!CD31)</f>
        <v>0</v>
      </c>
      <c r="L33" s="223" t="str">
        <f>'Krok 1- Kalkulačka '!M31</f>
        <v xml:space="preserve">vyberte  </v>
      </c>
    </row>
    <row r="34" spans="1:12" x14ac:dyDescent="0.2">
      <c r="A34" s="223">
        <f>'Krok 1- Kalkulačka '!B34</f>
        <v>9</v>
      </c>
      <c r="B34" s="223">
        <f>'Krok 1- Kalkulačka '!C34</f>
        <v>0</v>
      </c>
      <c r="C34" s="223">
        <f>'Krok 1- Kalkulačka '!D34</f>
        <v>0</v>
      </c>
      <c r="D34" s="223">
        <f>'Krok 1- Kalkulačka '!E34</f>
        <v>0</v>
      </c>
      <c r="E34" s="223" t="str">
        <f>'Krok 1- Kalkulačka '!F34</f>
        <v xml:space="preserve">vyberte  </v>
      </c>
      <c r="F34" s="225" t="str">
        <f>IF('Krok 1- Kalkulačka '!G34&gt;0,'Krok 1- Kalkulačka '!G34,"-")</f>
        <v>-</v>
      </c>
      <c r="G34" s="223">
        <f>'Krok 1- Kalkulačka '!H34</f>
        <v>0</v>
      </c>
      <c r="H34" s="224">
        <f>'Krok 1- Kalkulačka '!I34</f>
        <v>0</v>
      </c>
      <c r="I34" s="224">
        <f>'Krok 1- Kalkulačka '!K34</f>
        <v>0</v>
      </c>
      <c r="J34" s="227">
        <f>IF($L34="In (zvyšuje náklady)",'Krok 1- Kalkulačka '!CC34,'Krok 1- Kalkulačka '!CC34)</f>
        <v>0</v>
      </c>
      <c r="K34" s="227">
        <f>IF($L34="In (zvyšuje náklady)",'Krok 1- Kalkulačka '!CD34,'Krok 1- Kalkulačka '!CD34)</f>
        <v>0</v>
      </c>
      <c r="L34" s="223" t="str">
        <f>'Krok 1- Kalkulačka '!M34</f>
        <v xml:space="preserve">vyberte  </v>
      </c>
    </row>
    <row r="35" spans="1:12" x14ac:dyDescent="0.2">
      <c r="A35" s="223">
        <f>'Krok 1- Kalkulačka '!B37</f>
        <v>10</v>
      </c>
      <c r="B35" s="223">
        <f>'Krok 1- Kalkulačka '!C37</f>
        <v>0</v>
      </c>
      <c r="C35" s="223">
        <f>'Krok 1- Kalkulačka '!D37</f>
        <v>0</v>
      </c>
      <c r="D35" s="223">
        <f>'Krok 1- Kalkulačka '!E37</f>
        <v>0</v>
      </c>
      <c r="E35" s="223" t="str">
        <f>'Krok 1- Kalkulačka '!F37</f>
        <v xml:space="preserve">vyberte  </v>
      </c>
      <c r="F35" s="225" t="str">
        <f>IF('Krok 1- Kalkulačka '!G37&gt;0,'Krok 1- Kalkulačka '!G37,"-")</f>
        <v>-</v>
      </c>
      <c r="G35" s="223">
        <f>'Krok 1- Kalkulačka '!H37</f>
        <v>0</v>
      </c>
      <c r="H35" s="224">
        <f>'Krok 1- Kalkulačka '!I37</f>
        <v>0</v>
      </c>
      <c r="I35" s="224">
        <f>'Krok 1- Kalkulačka '!K37</f>
        <v>0</v>
      </c>
      <c r="J35" s="227">
        <f>IF($L35="In (zvyšuje náklady)",'Krok 1- Kalkulačka '!CC37,'Krok 1- Kalkulačka '!CC37)</f>
        <v>0</v>
      </c>
      <c r="K35" s="227">
        <f>IF($L35="In (zvyšuje náklady)",'Krok 1- Kalkulačka '!CD37,'Krok 1- Kalkulačka '!CD37)</f>
        <v>0</v>
      </c>
      <c r="L35" s="223" t="str">
        <f>'Krok 1- Kalkulačka '!M37</f>
        <v xml:space="preserve">vyberte  </v>
      </c>
    </row>
    <row r="36" spans="1:12" x14ac:dyDescent="0.2">
      <c r="A36" s="223">
        <f>'Krok 1- Kalkulačka '!B40</f>
        <v>11</v>
      </c>
      <c r="B36" s="223">
        <f>'Krok 1- Kalkulačka '!C40</f>
        <v>0</v>
      </c>
      <c r="C36" s="223">
        <f>'Krok 1- Kalkulačka '!D40</f>
        <v>0</v>
      </c>
      <c r="D36" s="223">
        <f>'Krok 1- Kalkulačka '!E40</f>
        <v>0</v>
      </c>
      <c r="E36" s="223" t="str">
        <f>'Krok 1- Kalkulačka '!F40</f>
        <v xml:space="preserve">vyberte  </v>
      </c>
      <c r="F36" s="225" t="str">
        <f>IF('Krok 1- Kalkulačka '!G40&gt;0,'Krok 1- Kalkulačka '!G40,"-")</f>
        <v>-</v>
      </c>
      <c r="G36" s="223">
        <f>'Krok 1- Kalkulačka '!H40</f>
        <v>0</v>
      </c>
      <c r="H36" s="224">
        <f>'Krok 1- Kalkulačka '!I40</f>
        <v>0</v>
      </c>
      <c r="I36" s="224">
        <f>'Krok 1- Kalkulačka '!K40</f>
        <v>0</v>
      </c>
      <c r="J36" s="227">
        <f>IF($L36="In (zvyšuje náklady)",'Krok 1- Kalkulačka '!CC40,'Krok 1- Kalkulačka '!CC40)</f>
        <v>0</v>
      </c>
      <c r="K36" s="227">
        <f>IF($L36="In (zvyšuje náklady)",'Krok 1- Kalkulačka '!CD40,'Krok 1- Kalkulačka '!CD40)</f>
        <v>0</v>
      </c>
      <c r="L36" s="223" t="str">
        <f>'Krok 1- Kalkulačka '!M40</f>
        <v xml:space="preserve">vyberte  </v>
      </c>
    </row>
    <row r="37" spans="1:12" x14ac:dyDescent="0.2">
      <c r="A37" s="223">
        <f>'Krok 1- Kalkulačka '!B43</f>
        <v>12</v>
      </c>
      <c r="B37" s="223">
        <f>'Krok 1- Kalkulačka '!C43</f>
        <v>0</v>
      </c>
      <c r="C37" s="223">
        <f>'Krok 1- Kalkulačka '!D43</f>
        <v>0</v>
      </c>
      <c r="D37" s="223">
        <f>'Krok 1- Kalkulačka '!E43</f>
        <v>0</v>
      </c>
      <c r="E37" s="223" t="str">
        <f>'Krok 1- Kalkulačka '!F43</f>
        <v xml:space="preserve">vyberte  </v>
      </c>
      <c r="F37" s="225" t="str">
        <f>IF('Krok 1- Kalkulačka '!G43&gt;0,'Krok 1- Kalkulačka '!G43,"-")</f>
        <v>-</v>
      </c>
      <c r="G37" s="223">
        <f>'Krok 1- Kalkulačka '!H43</f>
        <v>0</v>
      </c>
      <c r="H37" s="224">
        <f>'Krok 1- Kalkulačka '!I43</f>
        <v>0</v>
      </c>
      <c r="I37" s="224">
        <f>'Krok 1- Kalkulačka '!K43</f>
        <v>0</v>
      </c>
      <c r="J37" s="227">
        <f>IF($L37="In (zvyšuje náklady)",'Krok 1- Kalkulačka '!CC43,'Krok 1- Kalkulačka '!CC43)</f>
        <v>0</v>
      </c>
      <c r="K37" s="227">
        <f>IF($L37="In (zvyšuje náklady)",'Krok 1- Kalkulačka '!CD43,'Krok 1- Kalkulačka '!CD43)</f>
        <v>0</v>
      </c>
      <c r="L37" s="223" t="str">
        <f>'Krok 1- Kalkulačka '!M43</f>
        <v xml:space="preserve">vyberte  </v>
      </c>
    </row>
    <row r="38" spans="1:12" x14ac:dyDescent="0.2">
      <c r="A38" s="223">
        <f>'Krok 1- Kalkulačka '!B46</f>
        <v>13</v>
      </c>
      <c r="B38" s="223">
        <f>'Krok 1- Kalkulačka '!C46</f>
        <v>0</v>
      </c>
      <c r="C38" s="223">
        <f>'Krok 1- Kalkulačka '!D46</f>
        <v>0</v>
      </c>
      <c r="D38" s="223">
        <f>'Krok 1- Kalkulačka '!E46</f>
        <v>0</v>
      </c>
      <c r="E38" s="223" t="str">
        <f>'Krok 1- Kalkulačka '!F46</f>
        <v xml:space="preserve">vyberte  </v>
      </c>
      <c r="F38" s="225" t="str">
        <f>IF('Krok 1- Kalkulačka '!G46&gt;0,'Krok 1- Kalkulačka '!G46,"-")</f>
        <v>-</v>
      </c>
      <c r="G38" s="223">
        <f>'Krok 1- Kalkulačka '!H46</f>
        <v>0</v>
      </c>
      <c r="H38" s="224">
        <f>'Krok 1- Kalkulačka '!I46</f>
        <v>0</v>
      </c>
      <c r="I38" s="224">
        <f>'Krok 1- Kalkulačka '!K46</f>
        <v>0</v>
      </c>
      <c r="J38" s="227">
        <f>IF($L38="In (zvyšuje náklady)",'Krok 1- Kalkulačka '!CC46,'Krok 1- Kalkulačka '!CC46)</f>
        <v>0</v>
      </c>
      <c r="K38" s="227">
        <f>IF($L38="In (zvyšuje náklady)",'Krok 1- Kalkulačka '!CD46,'Krok 1- Kalkulačka '!CD46)</f>
        <v>0</v>
      </c>
      <c r="L38" s="223" t="str">
        <f>'Krok 1- Kalkulačka '!M46</f>
        <v xml:space="preserve">vyberte  </v>
      </c>
    </row>
    <row r="39" spans="1:12" x14ac:dyDescent="0.2">
      <c r="A39" s="223">
        <f>'Krok 1- Kalkulačka '!B49</f>
        <v>14</v>
      </c>
      <c r="B39" s="223">
        <f>'Krok 1- Kalkulačka '!C49</f>
        <v>0</v>
      </c>
      <c r="C39" s="223">
        <f>'Krok 1- Kalkulačka '!D49</f>
        <v>0</v>
      </c>
      <c r="D39" s="223">
        <f>'Krok 1- Kalkulačka '!E49</f>
        <v>0</v>
      </c>
      <c r="E39" s="223" t="str">
        <f>'Krok 1- Kalkulačka '!F49</f>
        <v xml:space="preserve">vyberte  </v>
      </c>
      <c r="F39" s="225" t="str">
        <f>IF('Krok 1- Kalkulačka '!G49&gt;0,'Krok 1- Kalkulačka '!G49,"-")</f>
        <v>-</v>
      </c>
      <c r="G39" s="223">
        <f>'Krok 1- Kalkulačka '!H49</f>
        <v>0</v>
      </c>
      <c r="H39" s="224">
        <f>'Krok 1- Kalkulačka '!I49</f>
        <v>0</v>
      </c>
      <c r="I39" s="224">
        <f>'Krok 1- Kalkulačka '!K49</f>
        <v>0</v>
      </c>
      <c r="J39" s="227">
        <f>IF($L39="In (zvyšuje náklady)",'Krok 1- Kalkulačka '!CC49,'Krok 1- Kalkulačka '!CC49)</f>
        <v>0</v>
      </c>
      <c r="K39" s="227">
        <f>IF($L39="In (zvyšuje náklady)",'Krok 1- Kalkulačka '!CD49,'Krok 1- Kalkulačka '!CD49)</f>
        <v>0</v>
      </c>
      <c r="L39" s="223" t="str">
        <f>'Krok 1- Kalkulačka '!M49</f>
        <v xml:space="preserve">vyberte  </v>
      </c>
    </row>
    <row r="40" spans="1:12" x14ac:dyDescent="0.2">
      <c r="A40" s="223">
        <f>'Krok 1- Kalkulačka '!B52</f>
        <v>15</v>
      </c>
      <c r="B40" s="223">
        <f>'Krok 1- Kalkulačka '!C52</f>
        <v>0</v>
      </c>
      <c r="C40" s="223">
        <f>'Krok 1- Kalkulačka '!D52</f>
        <v>0</v>
      </c>
      <c r="D40" s="223">
        <f>'Krok 1- Kalkulačka '!E52</f>
        <v>0</v>
      </c>
      <c r="E40" s="223" t="str">
        <f>'Krok 1- Kalkulačka '!F52</f>
        <v xml:space="preserve">vyberte  </v>
      </c>
      <c r="F40" s="225" t="str">
        <f>IF('Krok 1- Kalkulačka '!G52&gt;0,'Krok 1- Kalkulačka '!G52,"-")</f>
        <v>-</v>
      </c>
      <c r="G40" s="223">
        <f>'Krok 1- Kalkulačka '!H52</f>
        <v>0</v>
      </c>
      <c r="H40" s="224">
        <f>'Krok 1- Kalkulačka '!I52</f>
        <v>0</v>
      </c>
      <c r="I40" s="224">
        <f>'Krok 1- Kalkulačka '!K52</f>
        <v>0</v>
      </c>
      <c r="J40" s="227">
        <f>IF($L40="In (zvyšuje náklady)",'Krok 1- Kalkulačka '!CC52,'Krok 1- Kalkulačka '!CC52)</f>
        <v>0</v>
      </c>
      <c r="K40" s="227">
        <f>IF($L40="In (zvyšuje náklady)",'Krok 1- Kalkulačka '!CD52,'Krok 1- Kalkulačka '!CD52)</f>
        <v>0</v>
      </c>
      <c r="L40" s="223" t="str">
        <f>'Krok 1- Kalkulačka '!M52</f>
        <v xml:space="preserve">vyberte  </v>
      </c>
    </row>
    <row r="41" spans="1:12" x14ac:dyDescent="0.2">
      <c r="A41" s="223">
        <f>'Krok 1- Kalkulačka '!B55</f>
        <v>16</v>
      </c>
      <c r="B41" s="223">
        <f>'Krok 1- Kalkulačka '!C55</f>
        <v>0</v>
      </c>
      <c r="C41" s="223">
        <f>'Krok 1- Kalkulačka '!D55</f>
        <v>0</v>
      </c>
      <c r="D41" s="223">
        <f>'Krok 1- Kalkulačka '!E55</f>
        <v>0</v>
      </c>
      <c r="E41" s="223" t="str">
        <f>'Krok 1- Kalkulačka '!F55</f>
        <v xml:space="preserve">vyberte  </v>
      </c>
      <c r="F41" s="225" t="str">
        <f>IF('Krok 1- Kalkulačka '!G55&gt;0,'Krok 1- Kalkulačka '!G55,"-")</f>
        <v>-</v>
      </c>
      <c r="G41" s="223">
        <f>'Krok 1- Kalkulačka '!H55</f>
        <v>0</v>
      </c>
      <c r="H41" s="224">
        <f>'Krok 1- Kalkulačka '!I55</f>
        <v>0</v>
      </c>
      <c r="I41" s="224">
        <f>'Krok 1- Kalkulačka '!K55</f>
        <v>0</v>
      </c>
      <c r="J41" s="227">
        <f>IF($L41="In (zvyšuje náklady)",'Krok 1- Kalkulačka '!CC55,'Krok 1- Kalkulačka '!CC55)</f>
        <v>0</v>
      </c>
      <c r="K41" s="227">
        <f>IF($L41="In (zvyšuje náklady)",'Krok 1- Kalkulačka '!CD55,'Krok 1- Kalkulačka '!CD55)</f>
        <v>0</v>
      </c>
      <c r="L41" s="223" t="str">
        <f>'Krok 1- Kalkulačka '!M55</f>
        <v xml:space="preserve">vyberte  </v>
      </c>
    </row>
    <row r="42" spans="1:12" x14ac:dyDescent="0.2">
      <c r="A42" s="223">
        <f>'Krok 1- Kalkulačka '!B58</f>
        <v>17</v>
      </c>
      <c r="B42" s="223">
        <f>'Krok 1- Kalkulačka '!C58</f>
        <v>0</v>
      </c>
      <c r="C42" s="223">
        <f>'Krok 1- Kalkulačka '!D58</f>
        <v>0</v>
      </c>
      <c r="D42" s="223">
        <f>'Krok 1- Kalkulačka '!E58</f>
        <v>0</v>
      </c>
      <c r="E42" s="223" t="str">
        <f>'Krok 1- Kalkulačka '!F58</f>
        <v xml:space="preserve">vyberte  </v>
      </c>
      <c r="F42" s="225" t="str">
        <f>IF('Krok 1- Kalkulačka '!G58&gt;0,'Krok 1- Kalkulačka '!G58,"-")</f>
        <v>-</v>
      </c>
      <c r="G42" s="223">
        <f>'Krok 1- Kalkulačka '!H58</f>
        <v>0</v>
      </c>
      <c r="H42" s="224">
        <f>'Krok 1- Kalkulačka '!I58</f>
        <v>0</v>
      </c>
      <c r="I42" s="224">
        <f>'Krok 1- Kalkulačka '!K58</f>
        <v>0</v>
      </c>
      <c r="J42" s="227">
        <f>IF($L42="In (zvyšuje náklady)",'Krok 1- Kalkulačka '!CC58,'Krok 1- Kalkulačka '!CC58)</f>
        <v>0</v>
      </c>
      <c r="K42" s="227">
        <f>IF($L42="In (zvyšuje náklady)",'Krok 1- Kalkulačka '!CD58,'Krok 1- Kalkulačka '!CD58)</f>
        <v>0</v>
      </c>
      <c r="L42" s="223" t="str">
        <f>'Krok 1- Kalkulačka '!M58</f>
        <v xml:space="preserve">vyberte  </v>
      </c>
    </row>
    <row r="43" spans="1:12" x14ac:dyDescent="0.2">
      <c r="A43" s="223">
        <f>'Krok 1- Kalkulačka '!B61</f>
        <v>18</v>
      </c>
      <c r="B43" s="223">
        <f>'Krok 1- Kalkulačka '!C61</f>
        <v>0</v>
      </c>
      <c r="C43" s="223">
        <f>'Krok 1- Kalkulačka '!D61</f>
        <v>0</v>
      </c>
      <c r="D43" s="223">
        <f>'Krok 1- Kalkulačka '!E61</f>
        <v>0</v>
      </c>
      <c r="E43" s="223" t="str">
        <f>'Krok 1- Kalkulačka '!F61</f>
        <v xml:space="preserve">vyberte  </v>
      </c>
      <c r="F43" s="225" t="str">
        <f>IF('Krok 1- Kalkulačka '!G61&gt;0,'Krok 1- Kalkulačka '!G61,"-")</f>
        <v>-</v>
      </c>
      <c r="G43" s="223">
        <f>'Krok 1- Kalkulačka '!H61</f>
        <v>0</v>
      </c>
      <c r="H43" s="224">
        <f>'Krok 1- Kalkulačka '!I61</f>
        <v>0</v>
      </c>
      <c r="I43" s="224">
        <f>'Krok 1- Kalkulačka '!K61</f>
        <v>0</v>
      </c>
      <c r="J43" s="227">
        <f>IF($L43="In (zvyšuje náklady)",'Krok 1- Kalkulačka '!CC61,'Krok 1- Kalkulačka '!CC61)</f>
        <v>0</v>
      </c>
      <c r="K43" s="227">
        <f>IF($L43="In (zvyšuje náklady)",'Krok 1- Kalkulačka '!CD61,'Krok 1- Kalkulačka '!CD61)</f>
        <v>0</v>
      </c>
      <c r="L43" s="223" t="str">
        <f>'Krok 1- Kalkulačka '!M61</f>
        <v xml:space="preserve">vyberte  </v>
      </c>
    </row>
    <row r="44" spans="1:12" x14ac:dyDescent="0.2">
      <c r="A44" s="223">
        <f>'Krok 1- Kalkulačka '!B64</f>
        <v>19</v>
      </c>
      <c r="B44" s="223">
        <f>'Krok 1- Kalkulačka '!C64</f>
        <v>0</v>
      </c>
      <c r="C44" s="223">
        <f>'Krok 1- Kalkulačka '!D64</f>
        <v>0</v>
      </c>
      <c r="D44" s="223">
        <f>'Krok 1- Kalkulačka '!E64</f>
        <v>0</v>
      </c>
      <c r="E44" s="223" t="str">
        <f>'Krok 1- Kalkulačka '!F64</f>
        <v xml:space="preserve">vyberte  </v>
      </c>
      <c r="F44" s="225" t="str">
        <f>IF('Krok 1- Kalkulačka '!G64&gt;0,'Krok 1- Kalkulačka '!G64,"-")</f>
        <v>-</v>
      </c>
      <c r="G44" s="223">
        <f>'Krok 1- Kalkulačka '!H64</f>
        <v>0</v>
      </c>
      <c r="H44" s="224">
        <f>'Krok 1- Kalkulačka '!I64</f>
        <v>0</v>
      </c>
      <c r="I44" s="224">
        <f>'Krok 1- Kalkulačka '!K64</f>
        <v>0</v>
      </c>
      <c r="J44" s="227">
        <f>IF($L44="In (zvyšuje náklady)",'Krok 1- Kalkulačka '!CC64,'Krok 1- Kalkulačka '!CC64)</f>
        <v>0</v>
      </c>
      <c r="K44" s="227">
        <f>IF($L44="In (zvyšuje náklady)",'Krok 1- Kalkulačka '!CD64,'Krok 1- Kalkulačka '!CD64)</f>
        <v>0</v>
      </c>
      <c r="L44" s="223" t="str">
        <f>'Krok 1- Kalkulačka '!M64</f>
        <v xml:space="preserve">vyberte  </v>
      </c>
    </row>
    <row r="45" spans="1:12" x14ac:dyDescent="0.2">
      <c r="A45" s="223">
        <f>'Krok 1- Kalkulačka '!B67</f>
        <v>20</v>
      </c>
      <c r="B45" s="223">
        <f>'Krok 1- Kalkulačka '!C67</f>
        <v>0</v>
      </c>
      <c r="C45" s="223">
        <f>'Krok 1- Kalkulačka '!D67</f>
        <v>0</v>
      </c>
      <c r="D45" s="223">
        <f>'Krok 1- Kalkulačka '!E67</f>
        <v>0</v>
      </c>
      <c r="E45" s="223" t="str">
        <f>'Krok 1- Kalkulačka '!F67</f>
        <v xml:space="preserve">vyberte  </v>
      </c>
      <c r="F45" s="225" t="str">
        <f>IF('Krok 1- Kalkulačka '!G67&gt;0,'Krok 1- Kalkulačka '!G67,"-")</f>
        <v>-</v>
      </c>
      <c r="G45" s="223">
        <f>'Krok 1- Kalkulačka '!H67</f>
        <v>0</v>
      </c>
      <c r="H45" s="224">
        <f>'Krok 1- Kalkulačka '!I67</f>
        <v>0</v>
      </c>
      <c r="I45" s="224">
        <f>'Krok 1- Kalkulačka '!K67</f>
        <v>0</v>
      </c>
      <c r="J45" s="227">
        <f>IF($L45="In (zvyšuje náklady)",'Krok 1- Kalkulačka '!CC67,'Krok 1- Kalkulačka '!CC67)</f>
        <v>0</v>
      </c>
      <c r="K45" s="227">
        <f>IF($L45="In (zvyšuje náklady)",'Krok 1- Kalkulačka '!CD67,'Krok 1- Kalkulačka '!CD67)</f>
        <v>0</v>
      </c>
      <c r="L45" s="223" t="str">
        <f>'Krok 1- Kalkulačka '!M67</f>
        <v xml:space="preserve">vyberte  </v>
      </c>
    </row>
    <row r="46" spans="1:12" x14ac:dyDescent="0.2">
      <c r="A46" s="223">
        <f>'Krok 1- Kalkulačka '!B70</f>
        <v>21</v>
      </c>
      <c r="B46" s="223">
        <f>'Krok 1- Kalkulačka '!C70</f>
        <v>0</v>
      </c>
      <c r="C46" s="223">
        <f>'Krok 1- Kalkulačka '!D70</f>
        <v>0</v>
      </c>
      <c r="D46" s="223">
        <f>'Krok 1- Kalkulačka '!E70</f>
        <v>0</v>
      </c>
      <c r="E46" s="223" t="str">
        <f>'Krok 1- Kalkulačka '!F70</f>
        <v xml:space="preserve">vyberte  </v>
      </c>
      <c r="F46" s="225" t="str">
        <f>IF('Krok 1- Kalkulačka '!G70&gt;0,'Krok 1- Kalkulačka '!G70,"-")</f>
        <v>-</v>
      </c>
      <c r="G46" s="223">
        <f>'Krok 1- Kalkulačka '!H70</f>
        <v>0</v>
      </c>
      <c r="H46" s="224">
        <f>'Krok 1- Kalkulačka '!I70</f>
        <v>0</v>
      </c>
      <c r="I46" s="224">
        <f>'Krok 1- Kalkulačka '!K70</f>
        <v>0</v>
      </c>
      <c r="J46" s="227">
        <f>IF($L46="In (zvyšuje náklady)",'Krok 1- Kalkulačka '!CC70,'Krok 1- Kalkulačka '!CC70)</f>
        <v>0</v>
      </c>
      <c r="K46" s="227">
        <f>IF($L46="In (zvyšuje náklady)",'Krok 1- Kalkulačka '!CD70,'Krok 1- Kalkulačka '!CD70)</f>
        <v>0</v>
      </c>
      <c r="L46" s="223" t="str">
        <f>'Krok 1- Kalkulačka '!M70</f>
        <v xml:space="preserve">vyberte  </v>
      </c>
    </row>
    <row r="47" spans="1:12" x14ac:dyDescent="0.2">
      <c r="A47" s="223">
        <f>'Krok 1- Kalkulačka '!B73</f>
        <v>22</v>
      </c>
      <c r="B47" s="223">
        <f>'Krok 1- Kalkulačka '!C73</f>
        <v>0</v>
      </c>
      <c r="C47" s="223">
        <f>'Krok 1- Kalkulačka '!D73</f>
        <v>0</v>
      </c>
      <c r="D47" s="223">
        <f>'Krok 1- Kalkulačka '!E73</f>
        <v>0</v>
      </c>
      <c r="E47" s="223" t="str">
        <f>'Krok 1- Kalkulačka '!F73</f>
        <v xml:space="preserve">vyberte  </v>
      </c>
      <c r="F47" s="225" t="str">
        <f>IF('Krok 1- Kalkulačka '!G73&gt;0,'Krok 1- Kalkulačka '!G73,"-")</f>
        <v>-</v>
      </c>
      <c r="G47" s="223">
        <f>'Krok 1- Kalkulačka '!H73</f>
        <v>0</v>
      </c>
      <c r="H47" s="224">
        <f>'Krok 1- Kalkulačka '!I73</f>
        <v>0</v>
      </c>
      <c r="I47" s="224">
        <f>'Krok 1- Kalkulačka '!K73</f>
        <v>0</v>
      </c>
      <c r="J47" s="227">
        <f>IF($L47="In (zvyšuje náklady)",'Krok 1- Kalkulačka '!CC73,'Krok 1- Kalkulačka '!CC73)</f>
        <v>0</v>
      </c>
      <c r="K47" s="227">
        <f>IF($L47="In (zvyšuje náklady)",'Krok 1- Kalkulačka '!CD73,'Krok 1- Kalkulačka '!CD73)</f>
        <v>0</v>
      </c>
      <c r="L47" s="223" t="str">
        <f>'Krok 1- Kalkulačka '!M73</f>
        <v xml:space="preserve">vyberte  </v>
      </c>
    </row>
    <row r="48" spans="1:12" x14ac:dyDescent="0.2">
      <c r="A48" s="223">
        <f>'Krok 1- Kalkulačka '!B76</f>
        <v>23</v>
      </c>
      <c r="B48" s="223">
        <f>'Krok 1- Kalkulačka '!C76</f>
        <v>0</v>
      </c>
      <c r="C48" s="223">
        <f>'Krok 1- Kalkulačka '!D76</f>
        <v>0</v>
      </c>
      <c r="D48" s="223">
        <f>'Krok 1- Kalkulačka '!E76</f>
        <v>0</v>
      </c>
      <c r="E48" s="223" t="str">
        <f>'Krok 1- Kalkulačka '!F76</f>
        <v xml:space="preserve">vyberte  </v>
      </c>
      <c r="F48" s="225" t="str">
        <f>IF('Krok 1- Kalkulačka '!G76&gt;0,'Krok 1- Kalkulačka '!G76,"-")</f>
        <v>-</v>
      </c>
      <c r="G48" s="223">
        <f>'Krok 1- Kalkulačka '!H76</f>
        <v>0</v>
      </c>
      <c r="H48" s="224">
        <f>'Krok 1- Kalkulačka '!I76</f>
        <v>0</v>
      </c>
      <c r="I48" s="224">
        <f>'Krok 1- Kalkulačka '!K76</f>
        <v>0</v>
      </c>
      <c r="J48" s="227">
        <f>IF($L48="In (zvyšuje náklady)",'Krok 1- Kalkulačka '!CC76,'Krok 1- Kalkulačka '!CC76)</f>
        <v>0</v>
      </c>
      <c r="K48" s="227">
        <f>IF($L48="In (zvyšuje náklady)",'Krok 1- Kalkulačka '!CD76,'Krok 1- Kalkulačka '!CD76)</f>
        <v>0</v>
      </c>
      <c r="L48" s="223" t="str">
        <f>'Krok 1- Kalkulačka '!M76</f>
        <v xml:space="preserve">vyberte  </v>
      </c>
    </row>
    <row r="49" spans="1:12" x14ac:dyDescent="0.2">
      <c r="A49" s="223">
        <f>'Krok 1- Kalkulačka '!B79</f>
        <v>24</v>
      </c>
      <c r="B49" s="223">
        <f>'Krok 1- Kalkulačka '!C79</f>
        <v>0</v>
      </c>
      <c r="C49" s="223">
        <f>'Krok 1- Kalkulačka '!D79</f>
        <v>0</v>
      </c>
      <c r="D49" s="223">
        <f>'Krok 1- Kalkulačka '!E79</f>
        <v>0</v>
      </c>
      <c r="E49" s="223" t="str">
        <f>'Krok 1- Kalkulačka '!F79</f>
        <v xml:space="preserve">vyberte  </v>
      </c>
      <c r="F49" s="225" t="str">
        <f>IF('Krok 1- Kalkulačka '!G79&gt;0,'Krok 1- Kalkulačka '!G79,"-")</f>
        <v>-</v>
      </c>
      <c r="G49" s="223">
        <f>'Krok 1- Kalkulačka '!H79</f>
        <v>0</v>
      </c>
      <c r="H49" s="224">
        <f>'Krok 1- Kalkulačka '!I79</f>
        <v>0</v>
      </c>
      <c r="I49" s="224">
        <f>'Krok 1- Kalkulačka '!K79</f>
        <v>0</v>
      </c>
      <c r="J49" s="227">
        <f>IF($L49="In (zvyšuje náklady)",'Krok 1- Kalkulačka '!CC79,'Krok 1- Kalkulačka '!CC79)</f>
        <v>0</v>
      </c>
      <c r="K49" s="227">
        <f>IF($L49="In (zvyšuje náklady)",'Krok 1- Kalkulačka '!CD79,'Krok 1- Kalkulačka '!CD79)</f>
        <v>0</v>
      </c>
      <c r="L49" s="223" t="str">
        <f>'Krok 1- Kalkulačka '!M79</f>
        <v xml:space="preserve">vyberte  </v>
      </c>
    </row>
    <row r="50" spans="1:12" x14ac:dyDescent="0.2">
      <c r="A50" s="223">
        <f>'Krok 1- Kalkulačka '!B82</f>
        <v>25</v>
      </c>
      <c r="B50" s="223">
        <f>'Krok 1- Kalkulačka '!C82</f>
        <v>0</v>
      </c>
      <c r="C50" s="223">
        <f>'Krok 1- Kalkulačka '!D82</f>
        <v>0</v>
      </c>
      <c r="D50" s="223">
        <f>'Krok 1- Kalkulačka '!E82</f>
        <v>0</v>
      </c>
      <c r="E50" s="223" t="str">
        <f>'Krok 1- Kalkulačka '!F82</f>
        <v xml:space="preserve">vyberte  </v>
      </c>
      <c r="F50" s="225" t="str">
        <f>IF('Krok 1- Kalkulačka '!G82&gt;0,'Krok 1- Kalkulačka '!G82,"-")</f>
        <v>-</v>
      </c>
      <c r="G50" s="223">
        <f>'Krok 1- Kalkulačka '!H82</f>
        <v>0</v>
      </c>
      <c r="H50" s="224">
        <f>'Krok 1- Kalkulačka '!I82</f>
        <v>0</v>
      </c>
      <c r="I50" s="224">
        <f>'Krok 1- Kalkulačka '!K82</f>
        <v>0</v>
      </c>
      <c r="J50" s="227">
        <f>IF($L50="In (zvyšuje náklady)",'Krok 1- Kalkulačka '!CC82,'Krok 1- Kalkulačka '!CC82)</f>
        <v>0</v>
      </c>
      <c r="K50" s="227">
        <f>IF($L50="In (zvyšuje náklady)",'Krok 1- Kalkulačka '!CD82,'Krok 1- Kalkulačka '!CD82)</f>
        <v>0</v>
      </c>
      <c r="L50" s="223" t="str">
        <f>'Krok 1- Kalkulačka '!M82</f>
        <v xml:space="preserve">vyberte  </v>
      </c>
    </row>
    <row r="51" spans="1:12" x14ac:dyDescent="0.2">
      <c r="A51" s="223">
        <f>'Krok 1- Kalkulačka '!B85</f>
        <v>26</v>
      </c>
      <c r="B51" s="223">
        <f>'Krok 1- Kalkulačka '!C85</f>
        <v>0</v>
      </c>
      <c r="C51" s="223">
        <f>'Krok 1- Kalkulačka '!D85</f>
        <v>0</v>
      </c>
      <c r="D51" s="223">
        <f>'Krok 1- Kalkulačka '!E85</f>
        <v>0</v>
      </c>
      <c r="E51" s="223" t="str">
        <f>'Krok 1- Kalkulačka '!F85</f>
        <v xml:space="preserve">vyberte  </v>
      </c>
      <c r="F51" s="225" t="str">
        <f>IF('Krok 1- Kalkulačka '!G85&gt;0,'Krok 1- Kalkulačka '!G85,"-")</f>
        <v>-</v>
      </c>
      <c r="G51" s="223">
        <f>'Krok 1- Kalkulačka '!H85</f>
        <v>0</v>
      </c>
      <c r="H51" s="224">
        <f>'Krok 1- Kalkulačka '!I85</f>
        <v>0</v>
      </c>
      <c r="I51" s="224">
        <f>'Krok 1- Kalkulačka '!K85</f>
        <v>0</v>
      </c>
      <c r="J51" s="227">
        <f>IF($L51="In (zvyšuje náklady)",'Krok 1- Kalkulačka '!CC85,'Krok 1- Kalkulačka '!CC85)</f>
        <v>0</v>
      </c>
      <c r="K51" s="227">
        <f>IF($L51="In (zvyšuje náklady)",'Krok 1- Kalkulačka '!CD85,'Krok 1- Kalkulačka '!CD85)</f>
        <v>0</v>
      </c>
      <c r="L51" s="223" t="str">
        <f>'Krok 1- Kalkulačka '!M85</f>
        <v xml:space="preserve">vyberte  </v>
      </c>
    </row>
    <row r="52" spans="1:12" x14ac:dyDescent="0.2">
      <c r="A52" s="223">
        <f>'Krok 1- Kalkulačka '!B88</f>
        <v>27</v>
      </c>
      <c r="B52" s="223">
        <f>'Krok 1- Kalkulačka '!C88</f>
        <v>0</v>
      </c>
      <c r="C52" s="223">
        <f>'Krok 1- Kalkulačka '!D88</f>
        <v>0</v>
      </c>
      <c r="D52" s="223">
        <f>'Krok 1- Kalkulačka '!E88</f>
        <v>0</v>
      </c>
      <c r="E52" s="223" t="str">
        <f>'Krok 1- Kalkulačka '!F88</f>
        <v xml:space="preserve">vyberte  </v>
      </c>
      <c r="F52" s="225" t="str">
        <f>IF('Krok 1- Kalkulačka '!G88&gt;0,'Krok 1- Kalkulačka '!G88,"-")</f>
        <v>-</v>
      </c>
      <c r="G52" s="223">
        <f>'Krok 1- Kalkulačka '!H88</f>
        <v>0</v>
      </c>
      <c r="H52" s="224">
        <f>'Krok 1- Kalkulačka '!I88</f>
        <v>0</v>
      </c>
      <c r="I52" s="224">
        <f>'Krok 1- Kalkulačka '!K88</f>
        <v>0</v>
      </c>
      <c r="J52" s="227">
        <f>IF($L52="In (zvyšuje náklady)",'Krok 1- Kalkulačka '!CC88,'Krok 1- Kalkulačka '!CC88)</f>
        <v>0</v>
      </c>
      <c r="K52" s="227">
        <f>IF($L52="In (zvyšuje náklady)",'Krok 1- Kalkulačka '!CD88,'Krok 1- Kalkulačka '!CD88)</f>
        <v>0</v>
      </c>
      <c r="L52" s="223" t="str">
        <f>'Krok 1- Kalkulačka '!M88</f>
        <v xml:space="preserve">vyberte  </v>
      </c>
    </row>
    <row r="53" spans="1:12" x14ac:dyDescent="0.2">
      <c r="A53" s="223">
        <f>'Krok 1- Kalkulačka '!B91</f>
        <v>28</v>
      </c>
      <c r="B53" s="223">
        <f>'Krok 1- Kalkulačka '!C91</f>
        <v>0</v>
      </c>
      <c r="C53" s="223">
        <f>'Krok 1- Kalkulačka '!D91</f>
        <v>0</v>
      </c>
      <c r="D53" s="223">
        <f>'Krok 1- Kalkulačka '!E91</f>
        <v>0</v>
      </c>
      <c r="E53" s="223" t="str">
        <f>'Krok 1- Kalkulačka '!F91</f>
        <v xml:space="preserve">vyberte  </v>
      </c>
      <c r="F53" s="225" t="str">
        <f>IF('Krok 1- Kalkulačka '!G91&gt;0,'Krok 1- Kalkulačka '!G91,"-")</f>
        <v>-</v>
      </c>
      <c r="G53" s="223">
        <f>'Krok 1- Kalkulačka '!H91</f>
        <v>0</v>
      </c>
      <c r="H53" s="224">
        <f>'Krok 1- Kalkulačka '!I91</f>
        <v>0</v>
      </c>
      <c r="I53" s="224">
        <f>'Krok 1- Kalkulačka '!K91</f>
        <v>0</v>
      </c>
      <c r="J53" s="227">
        <f>IF($L53="In (zvyšuje náklady)",'Krok 1- Kalkulačka '!CC91,'Krok 1- Kalkulačka '!CC91)</f>
        <v>0</v>
      </c>
      <c r="K53" s="227">
        <f>IF($L53="In (zvyšuje náklady)",'Krok 1- Kalkulačka '!CD91,'Krok 1- Kalkulačka '!CD91)</f>
        <v>0</v>
      </c>
      <c r="L53" s="223" t="str">
        <f>'Krok 1- Kalkulačka '!M91</f>
        <v xml:space="preserve">vyberte  </v>
      </c>
    </row>
    <row r="54" spans="1:12" x14ac:dyDescent="0.2">
      <c r="A54" s="223">
        <f>'Krok 1- Kalkulačka '!B94</f>
        <v>29</v>
      </c>
      <c r="B54" s="223">
        <f>'Krok 1- Kalkulačka '!C94</f>
        <v>0</v>
      </c>
      <c r="C54" s="223">
        <f>'Krok 1- Kalkulačka '!D94</f>
        <v>0</v>
      </c>
      <c r="D54" s="223">
        <f>'Krok 1- Kalkulačka '!E94</f>
        <v>0</v>
      </c>
      <c r="E54" s="223" t="str">
        <f>'Krok 1- Kalkulačka '!F94</f>
        <v xml:space="preserve">vyberte  </v>
      </c>
      <c r="F54" s="225" t="str">
        <f>IF('Krok 1- Kalkulačka '!G94&gt;0,'Krok 1- Kalkulačka '!G94,"-")</f>
        <v>-</v>
      </c>
      <c r="G54" s="223">
        <f>'Krok 1- Kalkulačka '!H94</f>
        <v>0</v>
      </c>
      <c r="H54" s="224">
        <f>'Krok 1- Kalkulačka '!I94</f>
        <v>0</v>
      </c>
      <c r="I54" s="224">
        <f>'Krok 1- Kalkulačka '!K94</f>
        <v>0</v>
      </c>
      <c r="J54" s="227">
        <f>IF($L54="In (zvyšuje náklady)",'Krok 1- Kalkulačka '!CC94,'Krok 1- Kalkulačka '!CC94)</f>
        <v>0</v>
      </c>
      <c r="K54" s="227">
        <f>IF($L54="In (zvyšuje náklady)",'Krok 1- Kalkulačka '!CD94,'Krok 1- Kalkulačka '!CD94)</f>
        <v>0</v>
      </c>
      <c r="L54" s="223" t="str">
        <f>'Krok 1- Kalkulačka '!M94</f>
        <v xml:space="preserve">vyberte  </v>
      </c>
    </row>
    <row r="55" spans="1:12" x14ac:dyDescent="0.2">
      <c r="A55" s="223">
        <f>'Krok 1- Kalkulačka '!B97</f>
        <v>30</v>
      </c>
      <c r="B55" s="223">
        <f>'Krok 1- Kalkulačka '!C97</f>
        <v>0</v>
      </c>
      <c r="C55" s="223">
        <f>'Krok 1- Kalkulačka '!D97</f>
        <v>0</v>
      </c>
      <c r="D55" s="223">
        <f>'Krok 1- Kalkulačka '!E97</f>
        <v>0</v>
      </c>
      <c r="E55" s="223" t="str">
        <f>'Krok 1- Kalkulačka '!F97</f>
        <v xml:space="preserve">vyberte  </v>
      </c>
      <c r="F55" s="225" t="str">
        <f>IF('Krok 1- Kalkulačka '!G97&gt;0,'Krok 1- Kalkulačka '!G97,"-")</f>
        <v>-</v>
      </c>
      <c r="G55" s="223">
        <f>'Krok 1- Kalkulačka '!H97</f>
        <v>0</v>
      </c>
      <c r="H55" s="224">
        <f>'Krok 1- Kalkulačka '!I97</f>
        <v>0</v>
      </c>
      <c r="I55" s="224">
        <f>'Krok 1- Kalkulačka '!K97</f>
        <v>0</v>
      </c>
      <c r="J55" s="227">
        <f>IF($L55="In (zvyšuje náklady)",'Krok 1- Kalkulačka '!CC97,'Krok 1- Kalkulačka '!CC97)</f>
        <v>0</v>
      </c>
      <c r="K55" s="227">
        <f>IF($L55="In (zvyšuje náklady)",'Krok 1- Kalkulačka '!CD97,'Krok 1- Kalkulačka '!CD97)</f>
        <v>0</v>
      </c>
      <c r="L55" s="223" t="str">
        <f>'Krok 1- Kalkulačka '!M97</f>
        <v xml:space="preserve">vyberte  </v>
      </c>
    </row>
    <row r="56" spans="1:12" x14ac:dyDescent="0.2">
      <c r="A56" s="223">
        <f>'Krok 1- Kalkulačka '!B100</f>
        <v>31</v>
      </c>
      <c r="B56" s="223">
        <f>'Krok 1- Kalkulačka '!C100</f>
        <v>0</v>
      </c>
      <c r="C56" s="223">
        <f>'Krok 1- Kalkulačka '!D100</f>
        <v>0</v>
      </c>
      <c r="D56" s="223">
        <f>'Krok 1- Kalkulačka '!E100</f>
        <v>0</v>
      </c>
      <c r="E56" s="223" t="str">
        <f>'Krok 1- Kalkulačka '!F100</f>
        <v xml:space="preserve">vyberte  </v>
      </c>
      <c r="F56" s="225" t="str">
        <f>IF('Krok 1- Kalkulačka '!G100&gt;0,'Krok 1- Kalkulačka '!G100,"-")</f>
        <v>-</v>
      </c>
      <c r="G56" s="223">
        <f>'Krok 1- Kalkulačka '!H100</f>
        <v>0</v>
      </c>
      <c r="H56" s="224">
        <f>'Krok 1- Kalkulačka '!I100</f>
        <v>0</v>
      </c>
      <c r="I56" s="224">
        <f>'Krok 1- Kalkulačka '!K100</f>
        <v>0</v>
      </c>
      <c r="J56" s="227">
        <f>IF($L56="In (zvyšuje náklady)",'Krok 1- Kalkulačka '!CC100,'Krok 1- Kalkulačka '!CC100)</f>
        <v>0</v>
      </c>
      <c r="K56" s="227">
        <f>IF($L56="In (zvyšuje náklady)",'Krok 1- Kalkulačka '!CD100,'Krok 1- Kalkulačka '!CD100)</f>
        <v>0</v>
      </c>
      <c r="L56" s="223" t="str">
        <f>'Krok 1- Kalkulačka '!M100</f>
        <v xml:space="preserve">vyberte  </v>
      </c>
    </row>
    <row r="57" spans="1:12" x14ac:dyDescent="0.2">
      <c r="A57" s="223">
        <f>'Krok 1- Kalkulačka '!B103</f>
        <v>32</v>
      </c>
      <c r="B57" s="223">
        <f>'Krok 1- Kalkulačka '!C103</f>
        <v>0</v>
      </c>
      <c r="C57" s="223">
        <f>'Krok 1- Kalkulačka '!D103</f>
        <v>0</v>
      </c>
      <c r="D57" s="223">
        <f>'Krok 1- Kalkulačka '!E103</f>
        <v>0</v>
      </c>
      <c r="E57" s="223" t="str">
        <f>'Krok 1- Kalkulačka '!F103</f>
        <v xml:space="preserve">vyberte  </v>
      </c>
      <c r="F57" s="225" t="str">
        <f>IF('Krok 1- Kalkulačka '!G103&gt;0,'Krok 1- Kalkulačka '!G103,"-")</f>
        <v>-</v>
      </c>
      <c r="G57" s="223">
        <f>'Krok 1- Kalkulačka '!H103</f>
        <v>0</v>
      </c>
      <c r="H57" s="224">
        <f>'Krok 1- Kalkulačka '!I103</f>
        <v>0</v>
      </c>
      <c r="I57" s="224">
        <f>'Krok 1- Kalkulačka '!K103</f>
        <v>0</v>
      </c>
      <c r="J57" s="227">
        <f>IF($L57="In (zvyšuje náklady)",'Krok 1- Kalkulačka '!CC103,'Krok 1- Kalkulačka '!CC103)</f>
        <v>0</v>
      </c>
      <c r="K57" s="227">
        <f>IF($L57="In (zvyšuje náklady)",'Krok 1- Kalkulačka '!CD103,'Krok 1- Kalkulačka '!CD103)</f>
        <v>0</v>
      </c>
      <c r="L57" s="223" t="str">
        <f>'Krok 1- Kalkulačka '!M103</f>
        <v xml:space="preserve">vyberte  </v>
      </c>
    </row>
    <row r="58" spans="1:12" x14ac:dyDescent="0.2">
      <c r="A58" s="223">
        <f>'Krok 1- Kalkulačka '!B106</f>
        <v>33</v>
      </c>
      <c r="B58" s="223">
        <f>'Krok 1- Kalkulačka '!C106</f>
        <v>0</v>
      </c>
      <c r="C58" s="223">
        <f>'Krok 1- Kalkulačka '!D106</f>
        <v>0</v>
      </c>
      <c r="D58" s="223">
        <f>'Krok 1- Kalkulačka '!E106</f>
        <v>0</v>
      </c>
      <c r="E58" s="223" t="str">
        <f>'Krok 1- Kalkulačka '!F106</f>
        <v xml:space="preserve">vyberte  </v>
      </c>
      <c r="F58" s="225" t="str">
        <f>IF('Krok 1- Kalkulačka '!G106&gt;0,'Krok 1- Kalkulačka '!G106,"-")</f>
        <v>-</v>
      </c>
      <c r="G58" s="223">
        <f>'Krok 1- Kalkulačka '!H106</f>
        <v>0</v>
      </c>
      <c r="H58" s="224">
        <f>'Krok 1- Kalkulačka '!I106</f>
        <v>0</v>
      </c>
      <c r="I58" s="224">
        <f>'Krok 1- Kalkulačka '!K106</f>
        <v>0</v>
      </c>
      <c r="J58" s="227">
        <f>IF($L58="In (zvyšuje náklady)",'Krok 1- Kalkulačka '!CC106,'Krok 1- Kalkulačka '!CC106)</f>
        <v>0</v>
      </c>
      <c r="K58" s="227">
        <f>IF($L58="In (zvyšuje náklady)",'Krok 1- Kalkulačka '!CD106,'Krok 1- Kalkulačka '!CD106)</f>
        <v>0</v>
      </c>
      <c r="L58" s="223" t="str">
        <f>'Krok 1- Kalkulačka '!M106</f>
        <v xml:space="preserve">vyberte  </v>
      </c>
    </row>
    <row r="59" spans="1:12" x14ac:dyDescent="0.2">
      <c r="A59" s="223">
        <f>'Krok 1- Kalkulačka '!B109</f>
        <v>34</v>
      </c>
      <c r="B59" s="223">
        <f>'Krok 1- Kalkulačka '!C109</f>
        <v>0</v>
      </c>
      <c r="C59" s="223">
        <f>'Krok 1- Kalkulačka '!D109</f>
        <v>0</v>
      </c>
      <c r="D59" s="223">
        <f>'Krok 1- Kalkulačka '!E109</f>
        <v>0</v>
      </c>
      <c r="E59" s="223" t="str">
        <f>'Krok 1- Kalkulačka '!F109</f>
        <v xml:space="preserve">vyberte  </v>
      </c>
      <c r="F59" s="225" t="str">
        <f>IF('Krok 1- Kalkulačka '!G109&gt;0,'Krok 1- Kalkulačka '!G109,"-")</f>
        <v>-</v>
      </c>
      <c r="G59" s="223">
        <f>'Krok 1- Kalkulačka '!H109</f>
        <v>0</v>
      </c>
      <c r="H59" s="224">
        <f>'Krok 1- Kalkulačka '!I109</f>
        <v>0</v>
      </c>
      <c r="I59" s="224">
        <f>'Krok 1- Kalkulačka '!K109</f>
        <v>0</v>
      </c>
      <c r="J59" s="227">
        <f>IF($L59="In (zvyšuje náklady)",'Krok 1- Kalkulačka '!CC109,'Krok 1- Kalkulačka '!CC109)</f>
        <v>0</v>
      </c>
      <c r="K59" s="227">
        <f>IF($L59="In (zvyšuje náklady)",'Krok 1- Kalkulačka '!CD109,'Krok 1- Kalkulačka '!CD109)</f>
        <v>0</v>
      </c>
      <c r="L59" s="223" t="str">
        <f>'Krok 1- Kalkulačka '!M109</f>
        <v xml:space="preserve">vyberte  </v>
      </c>
    </row>
    <row r="60" spans="1:12" x14ac:dyDescent="0.2">
      <c r="A60" s="223">
        <f>'Krok 1- Kalkulačka '!B112</f>
        <v>35</v>
      </c>
      <c r="B60" s="223">
        <f>'Krok 1- Kalkulačka '!C112</f>
        <v>0</v>
      </c>
      <c r="C60" s="223">
        <f>'Krok 1- Kalkulačka '!D112</f>
        <v>0</v>
      </c>
      <c r="D60" s="223">
        <f>'Krok 1- Kalkulačka '!E112</f>
        <v>0</v>
      </c>
      <c r="E60" s="223" t="str">
        <f>'Krok 1- Kalkulačka '!F112</f>
        <v xml:space="preserve">vyberte  </v>
      </c>
      <c r="F60" s="225" t="str">
        <f>IF('Krok 1- Kalkulačka '!G112&gt;0,'Krok 1- Kalkulačka '!G112,"-")</f>
        <v>-</v>
      </c>
      <c r="G60" s="223">
        <f>'Krok 1- Kalkulačka '!H112</f>
        <v>0</v>
      </c>
      <c r="H60" s="224">
        <f>'Krok 1- Kalkulačka '!I112</f>
        <v>0</v>
      </c>
      <c r="I60" s="224">
        <f>'Krok 1- Kalkulačka '!K112</f>
        <v>0</v>
      </c>
      <c r="J60" s="227">
        <f>IF($L60="In (zvyšuje náklady)",'Krok 1- Kalkulačka '!CC112,'Krok 1- Kalkulačka '!CC112)</f>
        <v>0</v>
      </c>
      <c r="K60" s="227">
        <f>IF($L60="In (zvyšuje náklady)",'Krok 1- Kalkulačka '!CD112,'Krok 1- Kalkulačka '!CD112)</f>
        <v>0</v>
      </c>
      <c r="L60" s="223" t="str">
        <f>'Krok 1- Kalkulačka '!M112</f>
        <v xml:space="preserve">vyberte  </v>
      </c>
    </row>
    <row r="61" spans="1:12" x14ac:dyDescent="0.2">
      <c r="A61" s="223">
        <f>'Krok 1- Kalkulačka '!B115</f>
        <v>36</v>
      </c>
      <c r="B61" s="223">
        <f>'Krok 1- Kalkulačka '!C115</f>
        <v>0</v>
      </c>
      <c r="C61" s="223">
        <f>'Krok 1- Kalkulačka '!D115</f>
        <v>0</v>
      </c>
      <c r="D61" s="223">
        <f>'Krok 1- Kalkulačka '!E115</f>
        <v>0</v>
      </c>
      <c r="E61" s="223" t="str">
        <f>'Krok 1- Kalkulačka '!F115</f>
        <v xml:space="preserve">vyberte  </v>
      </c>
      <c r="F61" s="225" t="str">
        <f>IF('Krok 1- Kalkulačka '!G115&gt;0,'Krok 1- Kalkulačka '!G115,"-")</f>
        <v>-</v>
      </c>
      <c r="G61" s="223">
        <f>'Krok 1- Kalkulačka '!H115</f>
        <v>0</v>
      </c>
      <c r="H61" s="224">
        <f>'Krok 1- Kalkulačka '!I115</f>
        <v>0</v>
      </c>
      <c r="I61" s="224">
        <f>'Krok 1- Kalkulačka '!K115</f>
        <v>0</v>
      </c>
      <c r="J61" s="227">
        <f>IF($L61="In (zvyšuje náklady)",'Krok 1- Kalkulačka '!CC115,'Krok 1- Kalkulačka '!CC115)</f>
        <v>0</v>
      </c>
      <c r="K61" s="227">
        <f>IF($L61="In (zvyšuje náklady)",'Krok 1- Kalkulačka '!CD115,'Krok 1- Kalkulačka '!CD115)</f>
        <v>0</v>
      </c>
      <c r="L61" s="223" t="str">
        <f>'Krok 1- Kalkulačka '!M115</f>
        <v xml:space="preserve">vyberte  </v>
      </c>
    </row>
    <row r="62" spans="1:12" x14ac:dyDescent="0.2">
      <c r="A62" s="223">
        <f>'Krok 1- Kalkulačka '!B118</f>
        <v>37</v>
      </c>
      <c r="B62" s="223">
        <f>'Krok 1- Kalkulačka '!C118</f>
        <v>0</v>
      </c>
      <c r="C62" s="223">
        <f>'Krok 1- Kalkulačka '!D118</f>
        <v>0</v>
      </c>
      <c r="D62" s="223">
        <f>'Krok 1- Kalkulačka '!E118</f>
        <v>0</v>
      </c>
      <c r="E62" s="223" t="str">
        <f>'Krok 1- Kalkulačka '!F118</f>
        <v xml:space="preserve">vyberte  </v>
      </c>
      <c r="F62" s="225" t="str">
        <f>IF('Krok 1- Kalkulačka '!G118&gt;0,'Krok 1- Kalkulačka '!G118,"-")</f>
        <v>-</v>
      </c>
      <c r="G62" s="223">
        <f>'Krok 1- Kalkulačka '!H118</f>
        <v>0</v>
      </c>
      <c r="H62" s="224">
        <f>'Krok 1- Kalkulačka '!I118</f>
        <v>0</v>
      </c>
      <c r="I62" s="224">
        <f>'Krok 1- Kalkulačka '!K118</f>
        <v>0</v>
      </c>
      <c r="J62" s="227">
        <f>IF($L62="In (zvyšuje náklady)",'Krok 1- Kalkulačka '!CC118,'Krok 1- Kalkulačka '!CC118)</f>
        <v>0</v>
      </c>
      <c r="K62" s="227">
        <f>IF($L62="In (zvyšuje náklady)",'Krok 1- Kalkulačka '!CD118,'Krok 1- Kalkulačka '!CD118)</f>
        <v>0</v>
      </c>
      <c r="L62" s="223" t="str">
        <f>'Krok 1- Kalkulačka '!M118</f>
        <v xml:space="preserve">vyberte  </v>
      </c>
    </row>
    <row r="63" spans="1:12" x14ac:dyDescent="0.2">
      <c r="A63" s="223">
        <f>'Krok 1- Kalkulačka '!B121</f>
        <v>38</v>
      </c>
      <c r="B63" s="223">
        <f>'Krok 1- Kalkulačka '!C121</f>
        <v>0</v>
      </c>
      <c r="C63" s="223">
        <f>'Krok 1- Kalkulačka '!D121</f>
        <v>0</v>
      </c>
      <c r="D63" s="223">
        <f>'Krok 1- Kalkulačka '!E121</f>
        <v>0</v>
      </c>
      <c r="E63" s="223" t="str">
        <f>'Krok 1- Kalkulačka '!F121</f>
        <v xml:space="preserve">vyberte  </v>
      </c>
      <c r="F63" s="225" t="str">
        <f>IF('Krok 1- Kalkulačka '!G121&gt;0,'Krok 1- Kalkulačka '!G121,"-")</f>
        <v>-</v>
      </c>
      <c r="G63" s="223">
        <f>'Krok 1- Kalkulačka '!H121</f>
        <v>0</v>
      </c>
      <c r="H63" s="224">
        <f>'Krok 1- Kalkulačka '!I121</f>
        <v>0</v>
      </c>
      <c r="I63" s="224">
        <f>'Krok 1- Kalkulačka '!K121</f>
        <v>0</v>
      </c>
      <c r="J63" s="227">
        <f>IF($L63="In (zvyšuje náklady)",'Krok 1- Kalkulačka '!CC121,'Krok 1- Kalkulačka '!CC121)</f>
        <v>0</v>
      </c>
      <c r="K63" s="227">
        <f>IF($L63="In (zvyšuje náklady)",'Krok 1- Kalkulačka '!CD121,'Krok 1- Kalkulačka '!CD121)</f>
        <v>0</v>
      </c>
      <c r="L63" s="223" t="str">
        <f>'Krok 1- Kalkulačka '!M121</f>
        <v xml:space="preserve">vyberte  </v>
      </c>
    </row>
    <row r="64" spans="1:12" x14ac:dyDescent="0.2">
      <c r="A64" s="223">
        <f>'Krok 1- Kalkulačka '!B124</f>
        <v>39</v>
      </c>
      <c r="B64" s="223">
        <f>'Krok 1- Kalkulačka '!C124</f>
        <v>0</v>
      </c>
      <c r="C64" s="223">
        <f>'Krok 1- Kalkulačka '!D124</f>
        <v>0</v>
      </c>
      <c r="D64" s="223">
        <f>'Krok 1- Kalkulačka '!E124</f>
        <v>0</v>
      </c>
      <c r="E64" s="223" t="str">
        <f>'Krok 1- Kalkulačka '!F124</f>
        <v xml:space="preserve">vyberte  </v>
      </c>
      <c r="F64" s="225" t="str">
        <f>IF('Krok 1- Kalkulačka '!G124&gt;0,'Krok 1- Kalkulačka '!G124,"-")</f>
        <v>-</v>
      </c>
      <c r="G64" s="223">
        <f>'Krok 1- Kalkulačka '!H124</f>
        <v>0</v>
      </c>
      <c r="H64" s="224">
        <f>'Krok 1- Kalkulačka '!I124</f>
        <v>0</v>
      </c>
      <c r="I64" s="224">
        <f>'Krok 1- Kalkulačka '!K124</f>
        <v>0</v>
      </c>
      <c r="J64" s="227">
        <f>IF($L64="In (zvyšuje náklady)",'Krok 1- Kalkulačka '!CC124,'Krok 1- Kalkulačka '!CC124)</f>
        <v>0</v>
      </c>
      <c r="K64" s="227">
        <f>IF($L64="In (zvyšuje náklady)",'Krok 1- Kalkulačka '!CD124,'Krok 1- Kalkulačka '!CD124)</f>
        <v>0</v>
      </c>
      <c r="L64" s="223" t="str">
        <f>'Krok 1- Kalkulačka '!M124</f>
        <v xml:space="preserve">vyberte  </v>
      </c>
    </row>
    <row r="65" spans="1:12" x14ac:dyDescent="0.2">
      <c r="A65" s="223">
        <f>'Krok 1- Kalkulačka '!B127</f>
        <v>40</v>
      </c>
      <c r="B65" s="223">
        <f>'Krok 1- Kalkulačka '!C127</f>
        <v>0</v>
      </c>
      <c r="C65" s="223">
        <f>'Krok 1- Kalkulačka '!D127</f>
        <v>0</v>
      </c>
      <c r="D65" s="223">
        <f>'Krok 1- Kalkulačka '!E127</f>
        <v>0</v>
      </c>
      <c r="E65" s="223" t="str">
        <f>'Krok 1- Kalkulačka '!F127</f>
        <v xml:space="preserve">vyberte  </v>
      </c>
      <c r="F65" s="225" t="str">
        <f>IF('Krok 1- Kalkulačka '!G127&gt;0,'Krok 1- Kalkulačka '!G127,"-")</f>
        <v>-</v>
      </c>
      <c r="G65" s="223">
        <f>'Krok 1- Kalkulačka '!H127</f>
        <v>0</v>
      </c>
      <c r="H65" s="224">
        <f>'Krok 1- Kalkulačka '!I127</f>
        <v>0</v>
      </c>
      <c r="I65" s="224">
        <f>'Krok 1- Kalkulačka '!K127</f>
        <v>0</v>
      </c>
      <c r="J65" s="227">
        <f>IF($L65="In (zvyšuje náklady)",'Krok 1- Kalkulačka '!CC127,'Krok 1- Kalkulačka '!CC127)</f>
        <v>0</v>
      </c>
      <c r="K65" s="227">
        <f>IF($L65="In (zvyšuje náklady)",'Krok 1- Kalkulačka '!CD127,'Krok 1- Kalkulačka '!CD127)</f>
        <v>0</v>
      </c>
      <c r="L65" s="223" t="str">
        <f>'Krok 1- Kalkulačka '!M127</f>
        <v xml:space="preserve">vyberte  </v>
      </c>
    </row>
    <row r="66" spans="1:12" x14ac:dyDescent="0.2">
      <c r="A66" s="223">
        <f>'Krok 1- Kalkulačka '!B130</f>
        <v>41</v>
      </c>
      <c r="B66" s="223">
        <f>'Krok 1- Kalkulačka '!C130</f>
        <v>0</v>
      </c>
      <c r="C66" s="223">
        <f>'Krok 1- Kalkulačka '!D130</f>
        <v>0</v>
      </c>
      <c r="D66" s="223">
        <f>'Krok 1- Kalkulačka '!E130</f>
        <v>0</v>
      </c>
      <c r="E66" s="223" t="str">
        <f>'Krok 1- Kalkulačka '!F130</f>
        <v xml:space="preserve">vyberte  </v>
      </c>
      <c r="F66" s="225" t="str">
        <f>IF('Krok 1- Kalkulačka '!G130&gt;0,'Krok 1- Kalkulačka '!G130,"-")</f>
        <v>-</v>
      </c>
      <c r="G66" s="223">
        <f>'Krok 1- Kalkulačka '!H130</f>
        <v>0</v>
      </c>
      <c r="H66" s="224">
        <f>'Krok 1- Kalkulačka '!I130</f>
        <v>0</v>
      </c>
      <c r="I66" s="224">
        <f>'Krok 1- Kalkulačka '!K130</f>
        <v>0</v>
      </c>
      <c r="J66" s="227">
        <f>IF($L66="In (zvyšuje náklady)",'Krok 1- Kalkulačka '!CC130,'Krok 1- Kalkulačka '!CC130)</f>
        <v>0</v>
      </c>
      <c r="K66" s="227">
        <f>IF($L66="In (zvyšuje náklady)",'Krok 1- Kalkulačka '!CD130,'Krok 1- Kalkulačka '!CD130)</f>
        <v>0</v>
      </c>
      <c r="L66" s="223" t="str">
        <f>'Krok 1- Kalkulačka '!M130</f>
        <v xml:space="preserve">vyberte  </v>
      </c>
    </row>
    <row r="67" spans="1:12" x14ac:dyDescent="0.2">
      <c r="A67" s="223">
        <f>'Krok 1- Kalkulačka '!B133</f>
        <v>42</v>
      </c>
      <c r="B67" s="223">
        <f>'Krok 1- Kalkulačka '!C133</f>
        <v>0</v>
      </c>
      <c r="C67" s="223">
        <f>'Krok 1- Kalkulačka '!D133</f>
        <v>0</v>
      </c>
      <c r="D67" s="223">
        <f>'Krok 1- Kalkulačka '!E133</f>
        <v>0</v>
      </c>
      <c r="E67" s="223" t="str">
        <f>'Krok 1- Kalkulačka '!F133</f>
        <v xml:space="preserve">vyberte  </v>
      </c>
      <c r="F67" s="225" t="str">
        <f>IF('Krok 1- Kalkulačka '!G133&gt;0,'Krok 1- Kalkulačka '!G133,"-")</f>
        <v>-</v>
      </c>
      <c r="G67" s="223">
        <f>'Krok 1- Kalkulačka '!H133</f>
        <v>0</v>
      </c>
      <c r="H67" s="224">
        <f>'Krok 1- Kalkulačka '!I133</f>
        <v>0</v>
      </c>
      <c r="I67" s="224">
        <f>'Krok 1- Kalkulačka '!K133</f>
        <v>0</v>
      </c>
      <c r="J67" s="227">
        <f>IF($L67="In (zvyšuje náklady)",'Krok 1- Kalkulačka '!CC133,'Krok 1- Kalkulačka '!CC133)</f>
        <v>0</v>
      </c>
      <c r="K67" s="227">
        <f>IF($L67="In (zvyšuje náklady)",'Krok 1- Kalkulačka '!CD133,'Krok 1- Kalkulačka '!CD133)</f>
        <v>0</v>
      </c>
      <c r="L67" s="223" t="str">
        <f>'Krok 1- Kalkulačka '!M133</f>
        <v xml:space="preserve">vyberte  </v>
      </c>
    </row>
    <row r="68" spans="1:12" x14ac:dyDescent="0.2">
      <c r="A68" s="223">
        <f>'Krok 1- Kalkulačka '!B136</f>
        <v>43</v>
      </c>
      <c r="B68" s="223">
        <f>'Krok 1- Kalkulačka '!C136</f>
        <v>0</v>
      </c>
      <c r="C68" s="223">
        <f>'Krok 1- Kalkulačka '!D136</f>
        <v>0</v>
      </c>
      <c r="D68" s="223">
        <f>'Krok 1- Kalkulačka '!E136</f>
        <v>0</v>
      </c>
      <c r="E68" s="223" t="str">
        <f>'Krok 1- Kalkulačka '!F136</f>
        <v xml:space="preserve">vyberte  </v>
      </c>
      <c r="F68" s="225" t="str">
        <f>IF('Krok 1- Kalkulačka '!G136&gt;0,'Krok 1- Kalkulačka '!G136,"-")</f>
        <v>-</v>
      </c>
      <c r="G68" s="223">
        <f>'Krok 1- Kalkulačka '!H136</f>
        <v>0</v>
      </c>
      <c r="H68" s="224">
        <f>'Krok 1- Kalkulačka '!I136</f>
        <v>0</v>
      </c>
      <c r="I68" s="224">
        <f>'Krok 1- Kalkulačka '!K136</f>
        <v>0</v>
      </c>
      <c r="J68" s="227">
        <f>IF($L68="In (zvyšuje náklady)",'Krok 1- Kalkulačka '!CC136,'Krok 1- Kalkulačka '!CC136)</f>
        <v>0</v>
      </c>
      <c r="K68" s="227">
        <f>IF($L68="In (zvyšuje náklady)",'Krok 1- Kalkulačka '!CD136,'Krok 1- Kalkulačka '!CD136)</f>
        <v>0</v>
      </c>
      <c r="L68" s="223" t="str">
        <f>'Krok 1- Kalkulačka '!M136</f>
        <v xml:space="preserve">vyberte  </v>
      </c>
    </row>
    <row r="69" spans="1:12" x14ac:dyDescent="0.2">
      <c r="A69" s="223">
        <f>'Krok 1- Kalkulačka '!B139</f>
        <v>44</v>
      </c>
      <c r="B69" s="223">
        <f>'Krok 1- Kalkulačka '!C139</f>
        <v>0</v>
      </c>
      <c r="C69" s="223">
        <f>'Krok 1- Kalkulačka '!D139</f>
        <v>0</v>
      </c>
      <c r="D69" s="223">
        <f>'Krok 1- Kalkulačka '!E139</f>
        <v>0</v>
      </c>
      <c r="E69" s="223" t="str">
        <f>'Krok 1- Kalkulačka '!F139</f>
        <v xml:space="preserve">vyberte  </v>
      </c>
      <c r="F69" s="225" t="str">
        <f>IF('Krok 1- Kalkulačka '!G139&gt;0,'Krok 1- Kalkulačka '!G139,"-")</f>
        <v>-</v>
      </c>
      <c r="G69" s="223">
        <f>'Krok 1- Kalkulačka '!H139</f>
        <v>0</v>
      </c>
      <c r="H69" s="224">
        <f>'Krok 1- Kalkulačka '!I139</f>
        <v>0</v>
      </c>
      <c r="I69" s="224">
        <f>'Krok 1- Kalkulačka '!K139</f>
        <v>0</v>
      </c>
      <c r="J69" s="227">
        <f>IF($L69="In (zvyšuje náklady)",'Krok 1- Kalkulačka '!CC139,'Krok 1- Kalkulačka '!CC139)</f>
        <v>0</v>
      </c>
      <c r="K69" s="227">
        <f>IF($L69="In (zvyšuje náklady)",'Krok 1- Kalkulačka '!CD139,'Krok 1- Kalkulačka '!CD139)</f>
        <v>0</v>
      </c>
      <c r="L69" s="223" t="str">
        <f>'Krok 1- Kalkulačka '!M139</f>
        <v xml:space="preserve">vyberte  </v>
      </c>
    </row>
    <row r="70" spans="1:12" x14ac:dyDescent="0.2">
      <c r="A70" s="223">
        <f>'Krok 1- Kalkulačka '!B142</f>
        <v>45</v>
      </c>
      <c r="B70" s="223">
        <f>'Krok 1- Kalkulačka '!C142</f>
        <v>0</v>
      </c>
      <c r="C70" s="223">
        <f>'Krok 1- Kalkulačka '!D142</f>
        <v>0</v>
      </c>
      <c r="D70" s="223">
        <f>'Krok 1- Kalkulačka '!E142</f>
        <v>0</v>
      </c>
      <c r="E70" s="223" t="str">
        <f>'Krok 1- Kalkulačka '!F142</f>
        <v xml:space="preserve">vyberte  </v>
      </c>
      <c r="F70" s="225" t="str">
        <f>IF('Krok 1- Kalkulačka '!G142&gt;0,'Krok 1- Kalkulačka '!G142,"-")</f>
        <v>-</v>
      </c>
      <c r="G70" s="223">
        <f>'Krok 1- Kalkulačka '!H142</f>
        <v>0</v>
      </c>
      <c r="H70" s="224">
        <f>'Krok 1- Kalkulačka '!I142</f>
        <v>0</v>
      </c>
      <c r="I70" s="224">
        <f>'Krok 1- Kalkulačka '!K142</f>
        <v>0</v>
      </c>
      <c r="J70" s="227">
        <f>IF($L70="In (zvyšuje náklady)",'Krok 1- Kalkulačka '!CC142,'Krok 1- Kalkulačka '!CC142)</f>
        <v>0</v>
      </c>
      <c r="K70" s="227">
        <f>IF($L70="In (zvyšuje náklady)",'Krok 1- Kalkulačka '!CD142,'Krok 1- Kalkulačka '!CD142)</f>
        <v>0</v>
      </c>
      <c r="L70" s="223" t="str">
        <f>'Krok 1- Kalkulačka '!M142</f>
        <v xml:space="preserve">vyberte  </v>
      </c>
    </row>
    <row r="71" spans="1:12" x14ac:dyDescent="0.2">
      <c r="A71" s="223">
        <f>'Krok 1- Kalkulačka '!B145</f>
        <v>46</v>
      </c>
      <c r="B71" s="223">
        <f>'Krok 1- Kalkulačka '!C145</f>
        <v>0</v>
      </c>
      <c r="C71" s="223">
        <f>'Krok 1- Kalkulačka '!D145</f>
        <v>0</v>
      </c>
      <c r="D71" s="223">
        <f>'Krok 1- Kalkulačka '!E145</f>
        <v>0</v>
      </c>
      <c r="E71" s="223" t="str">
        <f>'Krok 1- Kalkulačka '!F145</f>
        <v xml:space="preserve">vyberte  </v>
      </c>
      <c r="F71" s="225" t="str">
        <f>IF('Krok 1- Kalkulačka '!G145&gt;0,'Krok 1- Kalkulačka '!G145,"-")</f>
        <v>-</v>
      </c>
      <c r="G71" s="223">
        <f>'Krok 1- Kalkulačka '!H145</f>
        <v>0</v>
      </c>
      <c r="H71" s="224">
        <f>'Krok 1- Kalkulačka '!I145</f>
        <v>0</v>
      </c>
      <c r="I71" s="224">
        <f>'Krok 1- Kalkulačka '!K145</f>
        <v>0</v>
      </c>
      <c r="J71" s="227">
        <f>IF($L71="In (zvyšuje náklady)",'Krok 1- Kalkulačka '!CC145,'Krok 1- Kalkulačka '!CC145)</f>
        <v>0</v>
      </c>
      <c r="K71" s="227">
        <f>IF($L71="In (zvyšuje náklady)",'Krok 1- Kalkulačka '!CD145,'Krok 1- Kalkulačka '!CD145)</f>
        <v>0</v>
      </c>
      <c r="L71" s="223" t="str">
        <f>'Krok 1- Kalkulačka '!M145</f>
        <v xml:space="preserve">vyberte  </v>
      </c>
    </row>
    <row r="72" spans="1:12" x14ac:dyDescent="0.2">
      <c r="A72" s="223">
        <f>'Krok 1- Kalkulačka '!B148</f>
        <v>47</v>
      </c>
      <c r="B72" s="223">
        <f>'Krok 1- Kalkulačka '!C148</f>
        <v>0</v>
      </c>
      <c r="C72" s="223">
        <f>'Krok 1- Kalkulačka '!D148</f>
        <v>0</v>
      </c>
      <c r="D72" s="223">
        <f>'Krok 1- Kalkulačka '!E148</f>
        <v>0</v>
      </c>
      <c r="E72" s="223" t="str">
        <f>'Krok 1- Kalkulačka '!F148</f>
        <v xml:space="preserve">vyberte  </v>
      </c>
      <c r="F72" s="225" t="str">
        <f>IF('Krok 1- Kalkulačka '!G148&gt;0,'Krok 1- Kalkulačka '!G148,"-")</f>
        <v>-</v>
      </c>
      <c r="G72" s="223">
        <f>'Krok 1- Kalkulačka '!H148</f>
        <v>0</v>
      </c>
      <c r="H72" s="224">
        <f>'Krok 1- Kalkulačka '!I148</f>
        <v>0</v>
      </c>
      <c r="I72" s="224">
        <f>'Krok 1- Kalkulačka '!K148</f>
        <v>0</v>
      </c>
      <c r="J72" s="227">
        <f>IF($L72="In (zvyšuje náklady)",'Krok 1- Kalkulačka '!CC148,'Krok 1- Kalkulačka '!CC148)</f>
        <v>0</v>
      </c>
      <c r="K72" s="227">
        <f>IF($L72="In (zvyšuje náklady)",'Krok 1- Kalkulačka '!CD148,'Krok 1- Kalkulačka '!CD148)</f>
        <v>0</v>
      </c>
      <c r="L72" s="223" t="str">
        <f>'Krok 1- Kalkulačka '!M148</f>
        <v xml:space="preserve">vyberte  </v>
      </c>
    </row>
    <row r="73" spans="1:12" x14ac:dyDescent="0.2">
      <c r="A73" s="223">
        <f>'Krok 1- Kalkulačka '!B151</f>
        <v>48</v>
      </c>
      <c r="B73" s="223">
        <f>'Krok 1- Kalkulačka '!C151</f>
        <v>0</v>
      </c>
      <c r="C73" s="223">
        <f>'Krok 1- Kalkulačka '!D151</f>
        <v>0</v>
      </c>
      <c r="D73" s="223">
        <f>'Krok 1- Kalkulačka '!E151</f>
        <v>0</v>
      </c>
      <c r="E73" s="223" t="str">
        <f>'Krok 1- Kalkulačka '!F151</f>
        <v xml:space="preserve">vyberte  </v>
      </c>
      <c r="F73" s="225" t="str">
        <f>IF('Krok 1- Kalkulačka '!G151&gt;0,'Krok 1- Kalkulačka '!G151,"-")</f>
        <v>-</v>
      </c>
      <c r="G73" s="223">
        <f>'Krok 1- Kalkulačka '!H151</f>
        <v>0</v>
      </c>
      <c r="H73" s="224">
        <f>'Krok 1- Kalkulačka '!I151</f>
        <v>0</v>
      </c>
      <c r="I73" s="224">
        <f>'Krok 1- Kalkulačka '!K151</f>
        <v>0</v>
      </c>
      <c r="J73" s="227">
        <f>IF($L73="In (zvyšuje náklady)",'Krok 1- Kalkulačka '!CC151,'Krok 1- Kalkulačka '!CC151)</f>
        <v>0</v>
      </c>
      <c r="K73" s="227">
        <f>IF($L73="In (zvyšuje náklady)",'Krok 1- Kalkulačka '!CD151,'Krok 1- Kalkulačka '!CD151)</f>
        <v>0</v>
      </c>
      <c r="L73" s="223" t="str">
        <f>'Krok 1- Kalkulačka '!M151</f>
        <v xml:space="preserve">vyberte  </v>
      </c>
    </row>
    <row r="74" spans="1:12" x14ac:dyDescent="0.2">
      <c r="A74" s="223">
        <f>'Krok 1- Kalkulačka '!B154</f>
        <v>49</v>
      </c>
      <c r="B74" s="223">
        <f>'Krok 1- Kalkulačka '!C154</f>
        <v>0</v>
      </c>
      <c r="C74" s="223">
        <f>'Krok 1- Kalkulačka '!D154</f>
        <v>0</v>
      </c>
      <c r="D74" s="223">
        <f>'Krok 1- Kalkulačka '!E154</f>
        <v>0</v>
      </c>
      <c r="E74" s="223" t="str">
        <f>'Krok 1- Kalkulačka '!F154</f>
        <v xml:space="preserve">vyberte  </v>
      </c>
      <c r="F74" s="225" t="str">
        <f>IF('Krok 1- Kalkulačka '!G154&gt;0,'Krok 1- Kalkulačka '!G154,"-")</f>
        <v>-</v>
      </c>
      <c r="G74" s="223">
        <f>'Krok 1- Kalkulačka '!H154</f>
        <v>0</v>
      </c>
      <c r="H74" s="224">
        <f>'Krok 1- Kalkulačka '!I154</f>
        <v>0</v>
      </c>
      <c r="I74" s="224">
        <f>'Krok 1- Kalkulačka '!K154</f>
        <v>0</v>
      </c>
      <c r="J74" s="227">
        <f>IF($L74="In (zvyšuje náklady)",'Krok 1- Kalkulačka '!CC154,'Krok 1- Kalkulačka '!CC154)</f>
        <v>0</v>
      </c>
      <c r="K74" s="227">
        <f>IF($L74="In (zvyšuje náklady)",'Krok 1- Kalkulačka '!CD154,'Krok 1- Kalkulačka '!CD154)</f>
        <v>0</v>
      </c>
      <c r="L74" s="223" t="str">
        <f>'Krok 1- Kalkulačka '!M154</f>
        <v xml:space="preserve">vyberte  </v>
      </c>
    </row>
    <row r="75" spans="1:12" x14ac:dyDescent="0.2">
      <c r="A75" s="223">
        <f>'Krok 1- Kalkulačka '!B157</f>
        <v>50</v>
      </c>
      <c r="B75" s="223">
        <f>'Krok 1- Kalkulačka '!C157</f>
        <v>0</v>
      </c>
      <c r="C75" s="223">
        <f>'Krok 1- Kalkulačka '!D157</f>
        <v>0</v>
      </c>
      <c r="D75" s="223">
        <f>'Krok 1- Kalkulačka '!E157</f>
        <v>0</v>
      </c>
      <c r="E75" s="223" t="str">
        <f>'Krok 1- Kalkulačka '!F157</f>
        <v xml:space="preserve">vyberte  </v>
      </c>
      <c r="F75" s="225" t="str">
        <f>IF('Krok 1- Kalkulačka '!G157&gt;0,'Krok 1- Kalkulačka '!G157,"-")</f>
        <v>-</v>
      </c>
      <c r="G75" s="223">
        <f>'Krok 1- Kalkulačka '!H157</f>
        <v>0</v>
      </c>
      <c r="H75" s="224">
        <f>'Krok 1- Kalkulačka '!I157</f>
        <v>0</v>
      </c>
      <c r="I75" s="224">
        <f>'Krok 1- Kalkulačka '!K157</f>
        <v>0</v>
      </c>
      <c r="J75" s="227">
        <f>IF($L75="In (zvyšuje náklady)",'Krok 1- Kalkulačka '!CC157,'Krok 1- Kalkulačka '!CC157)</f>
        <v>0</v>
      </c>
      <c r="K75" s="227">
        <f>IF($L75="In (zvyšuje náklady)",'Krok 1- Kalkulačka '!CD157,'Krok 1- Kalkulačka '!CD157)</f>
        <v>0</v>
      </c>
      <c r="L75" s="223" t="str">
        <f>'Krok 1- Kalkulačka '!M157</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PBiRCwA1bf8Wtf9bYdohU3A65lsmafPdlF+8n5GGOemOITtG6fnXSQvfayiRTgVQhLychn7e20HRBQlNq/D3Bw==" saltValue="ZzKwTGzpY86oKV1Bzp5mWg==" spinCount="100000" sheet="1" objects="1" scenarios="1"/>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pageSetUpPr fitToPage="1"/>
  </sheetPr>
  <dimension ref="A1:T118"/>
  <sheetViews>
    <sheetView tabSelected="1" workbookViewId="0">
      <selection activeCell="B18" sqref="B18"/>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76" t="s">
        <v>126</v>
      </c>
      <c r="D5" s="377"/>
      <c r="E5" s="377"/>
      <c r="F5" s="377"/>
      <c r="G5" s="377"/>
      <c r="H5" s="377"/>
      <c r="I5" s="377"/>
      <c r="J5" s="377"/>
      <c r="K5" s="377"/>
      <c r="L5" s="377"/>
      <c r="M5" s="377"/>
      <c r="N5" s="377"/>
      <c r="O5" s="377"/>
      <c r="P5" s="377"/>
      <c r="Q5" s="378"/>
    </row>
    <row r="6" spans="1:17" ht="31.5" customHeight="1" x14ac:dyDescent="0.2">
      <c r="A6" s="134"/>
      <c r="B6" s="94" t="s">
        <v>104</v>
      </c>
      <c r="C6" s="379" t="s">
        <v>172</v>
      </c>
      <c r="D6" s="379"/>
      <c r="E6" s="379"/>
      <c r="F6" s="379"/>
      <c r="G6" s="379"/>
      <c r="H6" s="379"/>
      <c r="I6" s="379"/>
      <c r="J6" s="379"/>
      <c r="K6" s="379"/>
      <c r="L6" s="379"/>
      <c r="M6" s="379"/>
      <c r="N6" s="379"/>
      <c r="O6" s="379"/>
      <c r="P6" s="379"/>
      <c r="Q6" s="379"/>
    </row>
    <row r="7" spans="1:17" ht="17.25" customHeight="1" x14ac:dyDescent="0.2">
      <c r="A7" s="134"/>
      <c r="B7" s="128" t="s">
        <v>105</v>
      </c>
      <c r="C7" s="380" t="s">
        <v>88</v>
      </c>
      <c r="D7" s="380"/>
      <c r="E7" s="380"/>
      <c r="F7" s="380"/>
      <c r="G7" s="380"/>
      <c r="H7" s="380"/>
      <c r="I7" s="380"/>
      <c r="J7" s="380"/>
      <c r="K7" s="380"/>
      <c r="L7" s="380"/>
      <c r="M7" s="380"/>
      <c r="N7" s="380"/>
      <c r="O7" s="380"/>
      <c r="P7" s="380"/>
      <c r="Q7" s="380"/>
    </row>
    <row r="8" spans="1:17" ht="18.75" customHeight="1" x14ac:dyDescent="0.2">
      <c r="A8" s="134"/>
      <c r="B8" s="128" t="s">
        <v>82</v>
      </c>
      <c r="C8" s="380" t="s">
        <v>124</v>
      </c>
      <c r="D8" s="380"/>
      <c r="E8" s="380"/>
      <c r="F8" s="380"/>
      <c r="G8" s="380"/>
      <c r="H8" s="380"/>
      <c r="I8" s="380"/>
      <c r="J8" s="380"/>
      <c r="K8" s="380"/>
      <c r="L8" s="380"/>
      <c r="M8" s="380"/>
      <c r="N8" s="380"/>
      <c r="O8" s="380"/>
      <c r="P8" s="380"/>
      <c r="Q8" s="380"/>
    </row>
    <row r="9" spans="1:17" ht="21.75" customHeight="1" x14ac:dyDescent="0.2">
      <c r="A9" s="134"/>
      <c r="B9" s="128" t="s">
        <v>119</v>
      </c>
      <c r="C9" s="380" t="s">
        <v>161</v>
      </c>
      <c r="D9" s="380"/>
      <c r="E9" s="380"/>
      <c r="F9" s="380"/>
      <c r="G9" s="380"/>
      <c r="H9" s="380"/>
      <c r="I9" s="380"/>
      <c r="J9" s="380"/>
      <c r="K9" s="380"/>
      <c r="L9" s="380"/>
      <c r="M9" s="380"/>
      <c r="N9" s="380"/>
      <c r="O9" s="380"/>
      <c r="P9" s="380"/>
      <c r="Q9" s="380"/>
    </row>
    <row r="10" spans="1:17" ht="31.5" customHeight="1" x14ac:dyDescent="0.2">
      <c r="A10" s="134"/>
      <c r="B10" s="127" t="s">
        <v>70</v>
      </c>
      <c r="C10" s="375" t="s">
        <v>87</v>
      </c>
      <c r="D10" s="375"/>
      <c r="E10" s="375"/>
      <c r="F10" s="375"/>
      <c r="G10" s="375"/>
      <c r="H10" s="375"/>
      <c r="I10" s="375"/>
      <c r="J10" s="375"/>
      <c r="K10" s="375"/>
      <c r="L10" s="375"/>
      <c r="M10" s="375"/>
      <c r="N10" s="375"/>
      <c r="O10" s="375"/>
      <c r="P10" s="375"/>
      <c r="Q10" s="375"/>
    </row>
    <row r="11" spans="1:17" ht="24.75" customHeight="1" x14ac:dyDescent="0.2">
      <c r="A11" s="134"/>
      <c r="B11" s="127" t="s">
        <v>120</v>
      </c>
      <c r="C11" s="388" t="s">
        <v>165</v>
      </c>
      <c r="D11" s="388"/>
      <c r="E11" s="388"/>
      <c r="F11" s="388"/>
      <c r="G11" s="388"/>
      <c r="H11" s="388"/>
      <c r="I11" s="388"/>
      <c r="J11" s="388"/>
      <c r="K11" s="388"/>
      <c r="L11" s="388"/>
      <c r="M11" s="388"/>
      <c r="N11" s="388"/>
      <c r="O11" s="388"/>
      <c r="P11" s="388"/>
      <c r="Q11" s="388"/>
    </row>
    <row r="12" spans="1:17" ht="43.5" customHeight="1" x14ac:dyDescent="0.2">
      <c r="A12" s="134"/>
      <c r="B12" s="128" t="s">
        <v>164</v>
      </c>
      <c r="C12" s="380" t="s">
        <v>166</v>
      </c>
      <c r="D12" s="380"/>
      <c r="E12" s="380"/>
      <c r="F12" s="380"/>
      <c r="G12" s="380"/>
      <c r="H12" s="380"/>
      <c r="I12" s="380"/>
      <c r="J12" s="380"/>
      <c r="K12" s="380"/>
      <c r="L12" s="380"/>
      <c r="M12" s="380"/>
      <c r="N12" s="380"/>
      <c r="O12" s="380"/>
      <c r="P12" s="380"/>
      <c r="Q12" s="380"/>
    </row>
    <row r="13" spans="1:17" ht="47.25" customHeight="1" x14ac:dyDescent="0.2">
      <c r="A13" s="134"/>
      <c r="B13" s="126" t="s">
        <v>122</v>
      </c>
      <c r="C13" s="389" t="s">
        <v>121</v>
      </c>
      <c r="D13" s="389"/>
      <c r="E13" s="389"/>
      <c r="F13" s="389"/>
      <c r="G13" s="389"/>
      <c r="H13" s="389"/>
      <c r="I13" s="389"/>
      <c r="J13" s="389"/>
      <c r="K13" s="389"/>
      <c r="L13" s="389"/>
      <c r="M13" s="389"/>
      <c r="N13" s="389"/>
      <c r="O13" s="389"/>
      <c r="P13" s="389"/>
      <c r="Q13" s="389"/>
    </row>
    <row r="14" spans="1:17" ht="30" customHeight="1" x14ac:dyDescent="0.2">
      <c r="A14" s="134"/>
      <c r="B14" s="128" t="s">
        <v>123</v>
      </c>
      <c r="C14" s="390" t="s">
        <v>173</v>
      </c>
      <c r="D14" s="391"/>
      <c r="E14" s="391"/>
      <c r="F14" s="391"/>
      <c r="G14" s="391"/>
      <c r="H14" s="391"/>
      <c r="I14" s="391"/>
      <c r="J14" s="391"/>
      <c r="K14" s="391"/>
      <c r="L14" s="391"/>
      <c r="M14" s="391"/>
      <c r="N14" s="391"/>
      <c r="O14" s="391"/>
      <c r="P14" s="391"/>
      <c r="Q14" s="392"/>
    </row>
    <row r="15" spans="1:17" ht="73.5" customHeight="1" x14ac:dyDescent="0.2">
      <c r="A15" s="134"/>
      <c r="B15" s="126" t="s">
        <v>181</v>
      </c>
      <c r="C15" s="380" t="s">
        <v>174</v>
      </c>
      <c r="D15" s="380"/>
      <c r="E15" s="380"/>
      <c r="F15" s="380"/>
      <c r="G15" s="380"/>
      <c r="H15" s="380"/>
      <c r="I15" s="380"/>
      <c r="J15" s="380"/>
      <c r="K15" s="380"/>
      <c r="L15" s="380"/>
      <c r="M15" s="380"/>
      <c r="N15" s="380"/>
      <c r="O15" s="380"/>
      <c r="P15" s="380"/>
      <c r="Q15" s="380"/>
    </row>
    <row r="16" spans="1:17" ht="72" customHeight="1" x14ac:dyDescent="0.2">
      <c r="A16" s="134"/>
      <c r="B16" s="126" t="s">
        <v>211</v>
      </c>
      <c r="C16" s="380" t="s">
        <v>210</v>
      </c>
      <c r="D16" s="380"/>
      <c r="E16" s="380"/>
      <c r="F16" s="380"/>
      <c r="G16" s="380"/>
      <c r="H16" s="380"/>
      <c r="I16" s="380"/>
      <c r="J16" s="380"/>
      <c r="K16" s="380"/>
      <c r="L16" s="380"/>
      <c r="M16" s="380"/>
      <c r="N16" s="380"/>
      <c r="O16" s="380"/>
      <c r="P16" s="380"/>
      <c r="Q16" s="380"/>
    </row>
    <row r="17" spans="1:20" ht="93" customHeight="1" x14ac:dyDescent="0.2">
      <c r="A17" s="134"/>
      <c r="B17" s="126" t="s">
        <v>134</v>
      </c>
      <c r="C17" s="380" t="s">
        <v>127</v>
      </c>
      <c r="D17" s="380"/>
      <c r="E17" s="380"/>
      <c r="F17" s="380"/>
      <c r="G17" s="380"/>
      <c r="H17" s="380"/>
      <c r="I17" s="380"/>
      <c r="J17" s="380"/>
      <c r="K17" s="380"/>
      <c r="L17" s="380"/>
      <c r="M17" s="380"/>
      <c r="N17" s="380"/>
      <c r="O17" s="380"/>
      <c r="P17" s="380"/>
      <c r="Q17" s="380"/>
    </row>
    <row r="18" spans="1:20" ht="126.75" customHeight="1" x14ac:dyDescent="0.2">
      <c r="A18" s="134"/>
      <c r="B18" s="126" t="s">
        <v>135</v>
      </c>
      <c r="C18" s="390" t="s">
        <v>128</v>
      </c>
      <c r="D18" s="391"/>
      <c r="E18" s="391"/>
      <c r="F18" s="391"/>
      <c r="G18" s="391"/>
      <c r="H18" s="391"/>
      <c r="I18" s="391"/>
      <c r="J18" s="391"/>
      <c r="K18" s="391"/>
      <c r="L18" s="391"/>
      <c r="M18" s="391"/>
      <c r="N18" s="391"/>
      <c r="O18" s="391"/>
      <c r="P18" s="391"/>
      <c r="Q18" s="392"/>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93" t="s">
        <v>28</v>
      </c>
      <c r="D22" s="393"/>
      <c r="E22" s="394" t="s">
        <v>13</v>
      </c>
      <c r="F22" s="394"/>
      <c r="G22" s="393" t="s">
        <v>28</v>
      </c>
      <c r="H22" s="393"/>
      <c r="I22" s="393"/>
      <c r="J22"/>
      <c r="K22"/>
      <c r="L22"/>
      <c r="M22"/>
      <c r="N22"/>
      <c r="O22"/>
      <c r="P22"/>
      <c r="Q22"/>
    </row>
    <row r="23" spans="1:20" ht="12.75" customHeight="1" x14ac:dyDescent="0.2">
      <c r="A23"/>
      <c r="B23" s="129" t="s">
        <v>29</v>
      </c>
      <c r="C23" s="381">
        <v>1</v>
      </c>
      <c r="D23" s="382"/>
      <c r="E23" s="383" t="s">
        <v>4</v>
      </c>
      <c r="F23" s="384"/>
      <c r="G23" s="385">
        <v>0.5</v>
      </c>
      <c r="H23" s="386"/>
      <c r="I23" s="387"/>
      <c r="J23"/>
      <c r="K23"/>
      <c r="L23"/>
      <c r="M23"/>
      <c r="N23"/>
      <c r="O23"/>
      <c r="P23"/>
      <c r="Q23"/>
    </row>
    <row r="24" spans="1:20" x14ac:dyDescent="0.2">
      <c r="A24"/>
      <c r="B24" s="129" t="s">
        <v>30</v>
      </c>
      <c r="C24" s="395">
        <v>2</v>
      </c>
      <c r="D24" s="395"/>
      <c r="E24" s="396" t="s">
        <v>6</v>
      </c>
      <c r="F24" s="396"/>
      <c r="G24" s="397">
        <v>0.33</v>
      </c>
      <c r="H24" s="397"/>
      <c r="I24" s="397"/>
      <c r="J24"/>
      <c r="K24"/>
      <c r="L24"/>
      <c r="M24"/>
      <c r="N24"/>
      <c r="O24"/>
      <c r="P24"/>
      <c r="Q24"/>
    </row>
    <row r="25" spans="1:20" x14ac:dyDescent="0.2">
      <c r="A25"/>
      <c r="B25" s="129" t="s">
        <v>31</v>
      </c>
      <c r="C25" s="395">
        <v>3</v>
      </c>
      <c r="D25" s="395"/>
      <c r="E25" s="396" t="s">
        <v>8</v>
      </c>
      <c r="F25" s="396"/>
      <c r="G25" s="397">
        <v>0.25</v>
      </c>
      <c r="H25" s="397"/>
      <c r="I25" s="397"/>
      <c r="J25"/>
      <c r="K25"/>
      <c r="L25"/>
      <c r="M25"/>
      <c r="N25"/>
      <c r="O25"/>
      <c r="P25"/>
      <c r="Q25"/>
    </row>
    <row r="26" spans="1:20" x14ac:dyDescent="0.2">
      <c r="A26"/>
      <c r="B26" s="129" t="s">
        <v>32</v>
      </c>
      <c r="C26" s="395">
        <v>4</v>
      </c>
      <c r="D26" s="395"/>
      <c r="E26" s="396" t="s">
        <v>11</v>
      </c>
      <c r="F26" s="396"/>
      <c r="G26" s="397">
        <v>0.2</v>
      </c>
      <c r="H26" s="397"/>
      <c r="I26" s="397"/>
      <c r="J26"/>
      <c r="K26"/>
      <c r="L26"/>
      <c r="M26"/>
      <c r="N26"/>
      <c r="O26"/>
      <c r="P26"/>
      <c r="Q26"/>
    </row>
    <row r="27" spans="1:20" x14ac:dyDescent="0.2">
      <c r="A27"/>
      <c r="B27" s="129" t="s">
        <v>33</v>
      </c>
      <c r="C27" s="395">
        <v>12</v>
      </c>
      <c r="D27" s="395"/>
      <c r="E27" s="396" t="s">
        <v>12</v>
      </c>
      <c r="F27" s="396"/>
      <c r="G27" s="397">
        <v>0.25</v>
      </c>
      <c r="H27" s="397"/>
      <c r="I27" s="397"/>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98" t="s">
        <v>47</v>
      </c>
      <c r="C32" s="399"/>
      <c r="D32" s="130" t="s">
        <v>142</v>
      </c>
      <c r="E32" s="130" t="s">
        <v>143</v>
      </c>
      <c r="F32" s="130" t="s">
        <v>144</v>
      </c>
      <c r="G32" s="393" t="s">
        <v>145</v>
      </c>
      <c r="H32" s="393"/>
      <c r="I32" s="393" t="s">
        <v>52</v>
      </c>
      <c r="J32" s="393"/>
      <c r="K32" s="393"/>
      <c r="L32" s="393"/>
      <c r="M32" s="393"/>
      <c r="N32" s="393"/>
      <c r="O32" s="393"/>
      <c r="P32" s="393"/>
      <c r="Q32" s="393"/>
      <c r="R32" s="393"/>
      <c r="S32" s="393"/>
      <c r="T32" s="393"/>
    </row>
    <row r="33" spans="1:20" ht="36.75" customHeight="1" x14ac:dyDescent="0.2">
      <c r="A33"/>
      <c r="B33" s="400" t="s">
        <v>22</v>
      </c>
      <c r="C33" s="401"/>
      <c r="D33" s="121">
        <v>45</v>
      </c>
      <c r="E33" s="121">
        <v>90</v>
      </c>
      <c r="F33" s="121">
        <v>180</v>
      </c>
      <c r="G33" s="402">
        <v>60</v>
      </c>
      <c r="H33" s="402"/>
      <c r="I33" s="403" t="s">
        <v>53</v>
      </c>
      <c r="J33" s="403"/>
      <c r="K33" s="403"/>
      <c r="L33" s="403"/>
      <c r="M33" s="403"/>
      <c r="N33" s="403"/>
      <c r="O33" s="403"/>
      <c r="P33" s="403"/>
      <c r="Q33" s="403"/>
      <c r="R33" s="403"/>
      <c r="S33" s="403"/>
      <c r="T33" s="403"/>
    </row>
    <row r="34" spans="1:20" ht="31.5" customHeight="1" x14ac:dyDescent="0.2">
      <c r="A34"/>
      <c r="B34" s="400" t="s">
        <v>16</v>
      </c>
      <c r="C34" s="401"/>
      <c r="D34" s="121">
        <v>240</v>
      </c>
      <c r="E34" s="121">
        <v>480</v>
      </c>
      <c r="F34" s="121">
        <v>720</v>
      </c>
      <c r="G34" s="402">
        <v>300</v>
      </c>
      <c r="H34" s="402"/>
      <c r="I34" s="403" t="s">
        <v>95</v>
      </c>
      <c r="J34" s="403"/>
      <c r="K34" s="403"/>
      <c r="L34" s="403"/>
      <c r="M34" s="403"/>
      <c r="N34" s="403"/>
      <c r="O34" s="403"/>
      <c r="P34" s="403"/>
      <c r="Q34" s="403"/>
      <c r="R34" s="403"/>
      <c r="S34" s="403"/>
      <c r="T34" s="403"/>
    </row>
    <row r="35" spans="1:20" ht="44.25" customHeight="1" x14ac:dyDescent="0.2">
      <c r="A35"/>
      <c r="B35" s="400" t="s">
        <v>17</v>
      </c>
      <c r="C35" s="401"/>
      <c r="D35" s="121">
        <v>360</v>
      </c>
      <c r="E35" s="121">
        <v>720</v>
      </c>
      <c r="F35" s="121">
        <v>1200</v>
      </c>
      <c r="G35" s="402">
        <v>460</v>
      </c>
      <c r="H35" s="402"/>
      <c r="I35" s="403" t="s">
        <v>96</v>
      </c>
      <c r="J35" s="403"/>
      <c r="K35" s="403"/>
      <c r="L35" s="403"/>
      <c r="M35" s="403"/>
      <c r="N35" s="403"/>
      <c r="O35" s="403"/>
      <c r="P35" s="403"/>
      <c r="Q35" s="403"/>
      <c r="R35" s="403"/>
      <c r="S35" s="403"/>
      <c r="T35" s="403"/>
    </row>
    <row r="36" spans="1:20" ht="45.75" customHeight="1" x14ac:dyDescent="0.2">
      <c r="A36"/>
      <c r="B36" s="404" t="s">
        <v>25</v>
      </c>
      <c r="C36" s="405"/>
      <c r="D36" s="122">
        <v>60</v>
      </c>
      <c r="E36" s="122">
        <v>60</v>
      </c>
      <c r="F36" s="122">
        <v>60</v>
      </c>
      <c r="G36" s="402">
        <v>60</v>
      </c>
      <c r="H36" s="402"/>
      <c r="I36" s="403" t="s">
        <v>54</v>
      </c>
      <c r="J36" s="403"/>
      <c r="K36" s="403"/>
      <c r="L36" s="403"/>
      <c r="M36" s="403"/>
      <c r="N36" s="403"/>
      <c r="O36" s="403"/>
      <c r="P36" s="403"/>
      <c r="Q36" s="403"/>
      <c r="R36" s="403"/>
      <c r="S36" s="403"/>
      <c r="T36" s="403"/>
    </row>
    <row r="37" spans="1:20" ht="58.5" customHeight="1" x14ac:dyDescent="0.2">
      <c r="A37"/>
      <c r="B37" s="400" t="s">
        <v>27</v>
      </c>
      <c r="C37" s="401"/>
      <c r="D37" s="121">
        <v>120</v>
      </c>
      <c r="E37" s="121">
        <v>480</v>
      </c>
      <c r="F37" s="121">
        <v>960</v>
      </c>
      <c r="G37" s="402">
        <v>220</v>
      </c>
      <c r="H37" s="402"/>
      <c r="I37" s="403" t="s">
        <v>60</v>
      </c>
      <c r="J37" s="403"/>
      <c r="K37" s="403"/>
      <c r="L37" s="403"/>
      <c r="M37" s="403"/>
      <c r="N37" s="403"/>
      <c r="O37" s="403"/>
      <c r="P37" s="403"/>
      <c r="Q37" s="403"/>
      <c r="R37" s="403"/>
      <c r="S37" s="403"/>
      <c r="T37" s="403"/>
    </row>
    <row r="38" spans="1:20" ht="36.75" customHeight="1" x14ac:dyDescent="0.2">
      <c r="A38"/>
      <c r="B38" s="400" t="s">
        <v>18</v>
      </c>
      <c r="C38" s="401"/>
      <c r="D38" s="121">
        <v>100</v>
      </c>
      <c r="E38" s="121">
        <v>100</v>
      </c>
      <c r="F38" s="121">
        <v>100</v>
      </c>
      <c r="G38" s="402">
        <v>100</v>
      </c>
      <c r="H38" s="402"/>
      <c r="I38" s="403" t="s">
        <v>55</v>
      </c>
      <c r="J38" s="403"/>
      <c r="K38" s="403"/>
      <c r="L38" s="403"/>
      <c r="M38" s="403"/>
      <c r="N38" s="403"/>
      <c r="O38" s="403"/>
      <c r="P38" s="403"/>
      <c r="Q38" s="403"/>
      <c r="R38" s="403"/>
      <c r="S38" s="403"/>
      <c r="T38" s="403"/>
    </row>
    <row r="39" spans="1:20" ht="33.75" customHeight="1" x14ac:dyDescent="0.2">
      <c r="A39"/>
      <c r="B39" s="404" t="s">
        <v>157</v>
      </c>
      <c r="C39" s="405"/>
      <c r="D39" s="122">
        <v>30</v>
      </c>
      <c r="E39" s="122">
        <v>30</v>
      </c>
      <c r="F39" s="122">
        <v>30</v>
      </c>
      <c r="G39" s="402">
        <v>30</v>
      </c>
      <c r="H39" s="402"/>
      <c r="I39" s="403" t="s">
        <v>56</v>
      </c>
      <c r="J39" s="403"/>
      <c r="K39" s="403"/>
      <c r="L39" s="403"/>
      <c r="M39" s="403"/>
      <c r="N39" s="403"/>
      <c r="O39" s="403"/>
      <c r="P39" s="403"/>
      <c r="Q39" s="403"/>
      <c r="R39" s="403"/>
      <c r="S39" s="403"/>
      <c r="T39" s="403"/>
    </row>
    <row r="40" spans="1:20" ht="33" customHeight="1" x14ac:dyDescent="0.2">
      <c r="A40"/>
      <c r="B40" s="404" t="s">
        <v>19</v>
      </c>
      <c r="C40" s="405"/>
      <c r="D40" s="122">
        <v>50</v>
      </c>
      <c r="E40" s="122">
        <v>50</v>
      </c>
      <c r="F40" s="122">
        <v>50</v>
      </c>
      <c r="G40" s="402">
        <v>50</v>
      </c>
      <c r="H40" s="402"/>
      <c r="I40" s="403" t="s">
        <v>57</v>
      </c>
      <c r="J40" s="403"/>
      <c r="K40" s="403"/>
      <c r="L40" s="403"/>
      <c r="M40" s="403"/>
      <c r="N40" s="403"/>
      <c r="O40" s="403"/>
      <c r="P40" s="403"/>
      <c r="Q40" s="403"/>
      <c r="R40" s="403"/>
      <c r="S40" s="403"/>
      <c r="T40" s="403"/>
    </row>
    <row r="41" spans="1:20" ht="30.75" customHeight="1" x14ac:dyDescent="0.2">
      <c r="A41"/>
      <c r="B41" s="400" t="s">
        <v>26</v>
      </c>
      <c r="C41" s="401"/>
      <c r="D41" s="121">
        <v>480</v>
      </c>
      <c r="E41" s="121">
        <v>960</v>
      </c>
      <c r="F41" s="121">
        <v>2400</v>
      </c>
      <c r="G41" s="402">
        <v>650</v>
      </c>
      <c r="H41" s="402"/>
      <c r="I41" s="403" t="s">
        <v>59</v>
      </c>
      <c r="J41" s="403"/>
      <c r="K41" s="403"/>
      <c r="L41" s="403"/>
      <c r="M41" s="403"/>
      <c r="N41" s="403"/>
      <c r="O41" s="403"/>
      <c r="P41" s="403"/>
      <c r="Q41" s="403"/>
      <c r="R41" s="403"/>
      <c r="S41" s="403"/>
      <c r="T41" s="403"/>
    </row>
    <row r="42" spans="1:20" ht="32.25" customHeight="1" x14ac:dyDescent="0.2">
      <c r="A42"/>
      <c r="B42" s="400" t="s">
        <v>21</v>
      </c>
      <c r="C42" s="401"/>
      <c r="D42" s="121">
        <v>180</v>
      </c>
      <c r="E42" s="121">
        <v>240</v>
      </c>
      <c r="F42" s="121">
        <v>480</v>
      </c>
      <c r="G42" s="402">
        <v>200</v>
      </c>
      <c r="H42" s="402"/>
      <c r="I42" s="403" t="s">
        <v>58</v>
      </c>
      <c r="J42" s="403"/>
      <c r="K42" s="403"/>
      <c r="L42" s="403"/>
      <c r="M42" s="403"/>
      <c r="N42" s="403"/>
      <c r="O42" s="403"/>
      <c r="P42" s="403"/>
      <c r="Q42" s="403"/>
      <c r="R42" s="403"/>
      <c r="S42" s="403"/>
      <c r="T42" s="403"/>
    </row>
    <row r="43" spans="1:20" x14ac:dyDescent="0.2">
      <c r="A43"/>
      <c r="B43" s="400" t="s">
        <v>48</v>
      </c>
      <c r="C43" s="401"/>
      <c r="D43" s="123"/>
      <c r="E43" s="123"/>
      <c r="F43" s="123"/>
      <c r="G43" s="402" t="s">
        <v>49</v>
      </c>
      <c r="H43" s="402"/>
      <c r="I43" s="410"/>
      <c r="J43" s="410"/>
      <c r="K43" s="410"/>
      <c r="L43" s="410"/>
      <c r="M43" s="410"/>
      <c r="N43" s="410"/>
      <c r="O43" s="410"/>
      <c r="P43" s="410"/>
      <c r="Q43" s="410"/>
      <c r="R43" s="410"/>
      <c r="S43" s="410"/>
      <c r="T43" s="410"/>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06" t="s">
        <v>171</v>
      </c>
      <c r="C84" s="406"/>
      <c r="D84" s="406"/>
      <c r="E84" s="406"/>
      <c r="F84" s="406"/>
      <c r="G84" s="406"/>
      <c r="H84" s="406"/>
      <c r="I84" s="406"/>
      <c r="J84" s="406"/>
      <c r="K84" s="406"/>
      <c r="L84" s="406"/>
      <c r="M84" s="406"/>
      <c r="N84" s="406"/>
      <c r="O84" s="406"/>
      <c r="P84" s="406"/>
      <c r="Q84" s="406"/>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07" t="s">
        <v>152</v>
      </c>
      <c r="C106" s="408"/>
      <c r="D106" s="408"/>
      <c r="E106" s="408"/>
      <c r="F106" s="408"/>
      <c r="G106" s="408"/>
      <c r="H106" s="408"/>
      <c r="I106" s="132"/>
      <c r="J106" s="111"/>
      <c r="K106" s="407" t="s">
        <v>152</v>
      </c>
      <c r="L106" s="407"/>
      <c r="M106" s="407"/>
      <c r="N106" s="407"/>
      <c r="O106" s="407"/>
      <c r="P106" s="407"/>
      <c r="Q106" s="407"/>
      <c r="R106" s="407"/>
      <c r="S106" s="111"/>
      <c r="T106" s="111"/>
    </row>
    <row r="107" spans="1:20" ht="35.25" customHeight="1" x14ac:dyDescent="0.2">
      <c r="A107" s="113"/>
      <c r="B107" s="409"/>
      <c r="C107" s="409"/>
      <c r="D107" s="409"/>
      <c r="E107" s="409"/>
      <c r="F107" s="409"/>
      <c r="G107" s="409"/>
      <c r="H107" s="409"/>
      <c r="I107" s="133"/>
      <c r="J107" s="111"/>
      <c r="K107" s="407"/>
      <c r="L107" s="407"/>
      <c r="M107" s="407"/>
      <c r="N107" s="407"/>
      <c r="O107" s="407"/>
      <c r="P107" s="407"/>
      <c r="Q107" s="407"/>
      <c r="R107" s="407"/>
      <c r="S107" s="111"/>
      <c r="T107" s="111"/>
    </row>
    <row r="108" spans="1:20" ht="13.5" customHeight="1" x14ac:dyDescent="0.2">
      <c r="A108" s="113"/>
      <c r="B108" s="407"/>
      <c r="C108" s="408"/>
      <c r="D108" s="408"/>
      <c r="E108" s="408"/>
      <c r="F108" s="408"/>
      <c r="G108" s="408"/>
      <c r="H108" s="408"/>
      <c r="I108" s="132"/>
      <c r="J108" s="111"/>
      <c r="K108" s="111"/>
      <c r="L108" s="111"/>
      <c r="M108" s="111"/>
      <c r="N108" s="111"/>
      <c r="O108" s="111"/>
      <c r="P108" s="111"/>
      <c r="Q108" s="111"/>
      <c r="R108" s="111"/>
      <c r="S108" s="111"/>
      <c r="T108" s="111"/>
    </row>
    <row r="109" spans="1:20" ht="18" customHeight="1" x14ac:dyDescent="0.2">
      <c r="A109" s="113"/>
      <c r="B109" s="409"/>
      <c r="C109" s="409"/>
      <c r="D109" s="409"/>
      <c r="E109" s="409"/>
      <c r="F109" s="409"/>
      <c r="G109" s="409"/>
      <c r="H109" s="409"/>
      <c r="I109" s="133"/>
      <c r="J109" s="111"/>
      <c r="K109" s="111"/>
      <c r="L109" s="111"/>
      <c r="M109" s="111"/>
      <c r="N109" s="111"/>
      <c r="O109" s="111"/>
      <c r="P109" s="111"/>
      <c r="Q109" s="111"/>
      <c r="R109" s="111"/>
      <c r="S109" s="111"/>
      <c r="T109" s="111"/>
    </row>
    <row r="110" spans="1:20" x14ac:dyDescent="0.2">
      <c r="A110" s="113"/>
      <c r="B110" s="409"/>
      <c r="C110" s="409"/>
      <c r="D110" s="409"/>
      <c r="E110" s="409"/>
      <c r="F110" s="409"/>
      <c r="G110" s="409"/>
      <c r="H110" s="409"/>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scale="3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4" t="s">
        <v>72</v>
      </c>
      <c r="C1" s="415"/>
      <c r="D1" s="415"/>
      <c r="E1" s="415"/>
      <c r="F1" s="415"/>
      <c r="G1" s="416"/>
      <c r="I1" s="411" t="s">
        <v>71</v>
      </c>
      <c r="J1" s="412"/>
      <c r="K1" s="412"/>
      <c r="L1" s="412"/>
      <c r="M1" s="413"/>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7">
        <v>1</v>
      </c>
      <c r="B3" s="418"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7"/>
      <c r="B4" s="419"/>
      <c r="C4" s="57" t="s">
        <v>75</v>
      </c>
      <c r="D4" s="64">
        <v>0</v>
      </c>
      <c r="E4" s="62">
        <f>E3</f>
        <v>3000</v>
      </c>
      <c r="F4" s="59">
        <f>D4*E4</f>
        <v>0</v>
      </c>
      <c r="G4" s="68"/>
      <c r="I4" s="51">
        <f>B4</f>
        <v>0</v>
      </c>
      <c r="J4" s="50">
        <f>D4</f>
        <v>0</v>
      </c>
      <c r="K4" s="50">
        <v>20</v>
      </c>
      <c r="L4" s="50">
        <f>J4*K4</f>
        <v>0</v>
      </c>
      <c r="M4" s="50"/>
    </row>
    <row r="5" spans="1:16" ht="30" x14ac:dyDescent="0.25">
      <c r="A5" s="417"/>
      <c r="B5" s="419"/>
      <c r="C5" s="57" t="s">
        <v>76</v>
      </c>
      <c r="D5" s="64">
        <v>145</v>
      </c>
      <c r="E5" s="62">
        <f>E3</f>
        <v>3000</v>
      </c>
      <c r="F5" s="59">
        <f>D5*E5</f>
        <v>435000</v>
      </c>
      <c r="G5" s="68"/>
      <c r="I5" s="51">
        <f>B5</f>
        <v>0</v>
      </c>
      <c r="J5" s="50">
        <f>D5</f>
        <v>145</v>
      </c>
      <c r="K5" s="50">
        <v>2500</v>
      </c>
      <c r="L5" s="50">
        <f>J5*K5</f>
        <v>362500</v>
      </c>
      <c r="M5" s="50"/>
    </row>
    <row r="6" spans="1:16" x14ac:dyDescent="0.25">
      <c r="A6" s="417"/>
      <c r="B6" s="419"/>
      <c r="C6" s="58" t="s">
        <v>77</v>
      </c>
      <c r="D6" s="64">
        <v>20</v>
      </c>
      <c r="E6" s="62">
        <f>E5</f>
        <v>3000</v>
      </c>
      <c r="F6" s="59">
        <f>D6*E6</f>
        <v>60000</v>
      </c>
      <c r="G6" s="68"/>
      <c r="I6" s="51"/>
      <c r="J6" s="50"/>
      <c r="K6" s="50"/>
      <c r="L6" s="50"/>
      <c r="M6" s="50"/>
    </row>
    <row r="7" spans="1:16" x14ac:dyDescent="0.25">
      <c r="A7" s="417"/>
      <c r="B7" s="419"/>
      <c r="C7" s="63" t="s">
        <v>78</v>
      </c>
      <c r="D7" s="64">
        <f>SUM(D3:D6)</f>
        <v>1165</v>
      </c>
      <c r="E7" s="62">
        <f>E6</f>
        <v>3000</v>
      </c>
      <c r="F7" s="59">
        <f>SUM(F3:F6)</f>
        <v>3495000</v>
      </c>
      <c r="G7" s="69"/>
    </row>
    <row r="8" spans="1:16" ht="30" x14ac:dyDescent="0.25">
      <c r="A8" s="417">
        <v>2</v>
      </c>
      <c r="B8" s="417" t="s">
        <v>80</v>
      </c>
      <c r="C8" s="57" t="s">
        <v>74</v>
      </c>
      <c r="D8" s="60"/>
      <c r="E8" s="60"/>
      <c r="F8" s="60"/>
    </row>
    <row r="9" spans="1:16" ht="30" x14ac:dyDescent="0.25">
      <c r="A9" s="417"/>
      <c r="B9" s="417"/>
      <c r="C9" s="57" t="s">
        <v>75</v>
      </c>
      <c r="D9" s="60"/>
      <c r="E9" s="60"/>
      <c r="F9" s="60"/>
    </row>
    <row r="10" spans="1:16" ht="30" x14ac:dyDescent="0.25">
      <c r="A10" s="417"/>
      <c r="B10" s="417"/>
      <c r="C10" s="57" t="s">
        <v>76</v>
      </c>
      <c r="D10" s="60"/>
      <c r="E10" s="60"/>
      <c r="F10" s="60"/>
      <c r="L10" s="49" t="s">
        <v>34</v>
      </c>
      <c r="O10" s="49" t="s">
        <v>38</v>
      </c>
      <c r="P10" s="49" t="s">
        <v>23</v>
      </c>
    </row>
    <row r="11" spans="1:16" x14ac:dyDescent="0.25">
      <c r="A11" s="417"/>
      <c r="B11" s="417"/>
      <c r="C11" s="58" t="s">
        <v>77</v>
      </c>
      <c r="D11" s="60"/>
      <c r="E11" s="60"/>
      <c r="F11" s="60"/>
      <c r="L11" s="49" t="s">
        <v>64</v>
      </c>
      <c r="O11" s="49">
        <v>0</v>
      </c>
      <c r="P11" s="49">
        <v>0</v>
      </c>
    </row>
    <row r="12" spans="1:16" x14ac:dyDescent="0.25">
      <c r="A12" s="417"/>
      <c r="B12" s="417"/>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B2:F27"/>
  <sheetViews>
    <sheetView workbookViewId="0">
      <selection activeCell="C21" sqref="C21"/>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sheetProtection algorithmName="SHA-512" hashValue="M0ZXqDQM3d0XvNzMrdmSPTpvsJlIG/J9fZOsfnxXv6J+1u1WjV9O0seMVth0XGrnB4cuRVH44Nxa+47a88Shvw==" saltValue="/Hjjf/1RzQp1pjGDoC5u8w=="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70" t="s">
        <v>113</v>
      </c>
      <c r="B1" s="370"/>
      <c r="C1" s="370"/>
      <c r="D1" s="370"/>
      <c r="E1" s="370"/>
      <c r="F1" s="370"/>
      <c r="G1" s="370"/>
      <c r="H1" s="370"/>
      <c r="I1" s="370"/>
      <c r="J1" s="370"/>
      <c r="K1" s="370"/>
    </row>
    <row r="2" spans="1:15" ht="15.75" x14ac:dyDescent="0.2">
      <c r="A2" s="83"/>
      <c r="B2" s="83"/>
      <c r="C2" s="83"/>
      <c r="D2" s="83"/>
      <c r="E2" s="106"/>
      <c r="F2" s="83"/>
      <c r="G2" s="83"/>
      <c r="H2" s="83"/>
      <c r="I2" s="83"/>
      <c r="J2" s="83"/>
      <c r="K2" s="83"/>
    </row>
    <row r="3" spans="1:15" ht="36.75" customHeight="1" x14ac:dyDescent="0.25">
      <c r="A3" s="370" t="s">
        <v>109</v>
      </c>
      <c r="B3" s="370"/>
      <c r="C3" s="370"/>
      <c r="D3" s="82"/>
      <c r="E3" s="370" t="s">
        <v>101</v>
      </c>
      <c r="F3" s="370"/>
      <c r="G3" s="370"/>
      <c r="H3" s="370"/>
      <c r="I3" s="370"/>
      <c r="J3" s="370"/>
      <c r="K3" s="370"/>
      <c r="L3" s="370"/>
      <c r="M3" s="370"/>
      <c r="N3" s="370"/>
    </row>
    <row r="4" spans="1:15" ht="13.5" customHeight="1" thickBot="1" x14ac:dyDescent="0.25">
      <c r="E4" s="423" t="s">
        <v>97</v>
      </c>
      <c r="F4" s="423" t="str">
        <f>'Krok 1- Kalkulačka '!C8</f>
        <v>Zrozumiteľný a stručný opis regulácie 
(dôvod zvýšenia/zníženia nákladov na PP)</v>
      </c>
      <c r="G4" s="423" t="s">
        <v>105</v>
      </c>
      <c r="H4" s="423" t="s">
        <v>108</v>
      </c>
      <c r="I4" s="423" t="s">
        <v>160</v>
      </c>
      <c r="J4" s="423" t="s">
        <v>102</v>
      </c>
      <c r="K4" s="423" t="s">
        <v>162</v>
      </c>
      <c r="L4" s="423" t="s">
        <v>163</v>
      </c>
      <c r="M4" s="423" t="s">
        <v>106</v>
      </c>
      <c r="N4" s="423" t="s">
        <v>107</v>
      </c>
      <c r="O4" s="423" t="s">
        <v>156</v>
      </c>
    </row>
    <row r="5" spans="1:15" ht="25.5" customHeight="1" thickBot="1" x14ac:dyDescent="0.25">
      <c r="A5" s="80" t="s">
        <v>81</v>
      </c>
      <c r="B5" s="91" t="s">
        <v>117</v>
      </c>
      <c r="C5" s="92" t="s">
        <v>118</v>
      </c>
      <c r="E5" s="423"/>
      <c r="F5" s="423"/>
      <c r="G5" s="423"/>
      <c r="H5" s="423"/>
      <c r="I5" s="423"/>
      <c r="J5" s="423"/>
      <c r="K5" s="423"/>
      <c r="L5" s="423"/>
      <c r="M5" s="423"/>
      <c r="N5" s="423"/>
      <c r="O5" s="423"/>
    </row>
    <row r="6" spans="1:15" ht="28.9" customHeight="1" x14ac:dyDescent="0.2">
      <c r="A6" s="141" t="s">
        <v>178</v>
      </c>
      <c r="B6" s="84">
        <f>'Krok 1- Kalkulačka '!AG160</f>
        <v>0</v>
      </c>
      <c r="C6" s="87">
        <f>'Krok 1- Kalkulačka '!AO160</f>
        <v>0</v>
      </c>
      <c r="E6" s="423"/>
      <c r="F6" s="423"/>
      <c r="G6" s="423"/>
      <c r="H6" s="423"/>
      <c r="I6" s="423"/>
      <c r="J6" s="423"/>
      <c r="K6" s="423"/>
      <c r="L6" s="423"/>
      <c r="M6" s="423"/>
      <c r="N6" s="423"/>
      <c r="O6" s="423"/>
    </row>
    <row r="7" spans="1:15" x14ac:dyDescent="0.2">
      <c r="A7" s="141" t="s">
        <v>179</v>
      </c>
      <c r="B7" s="84">
        <f>'Krok 1- Kalkulačka '!AI160</f>
        <v>0</v>
      </c>
      <c r="C7" s="87">
        <f>'Krok 1- Kalkulačka '!AQ160</f>
        <v>0</v>
      </c>
      <c r="E7" s="423"/>
      <c r="F7" s="423"/>
      <c r="G7" s="423"/>
      <c r="H7" s="423"/>
      <c r="I7" s="423"/>
      <c r="J7" s="423"/>
      <c r="K7" s="423"/>
      <c r="L7" s="423"/>
      <c r="M7" s="423"/>
      <c r="N7" s="423"/>
      <c r="O7" s="423"/>
    </row>
    <row r="8" spans="1:15" ht="16.5" customHeight="1" x14ac:dyDescent="0.2">
      <c r="A8" s="79" t="s">
        <v>98</v>
      </c>
      <c r="B8" s="84">
        <f>'Krok 1- Kalkulačka '!AK160</f>
        <v>3145</v>
      </c>
      <c r="C8" s="87">
        <f>'Krok 1- Kalkulačka '!AS160</f>
        <v>91828.5</v>
      </c>
      <c r="E8" s="423"/>
      <c r="F8" s="423"/>
      <c r="G8" s="423"/>
      <c r="H8" s="423"/>
      <c r="I8" s="423"/>
      <c r="J8" s="423"/>
      <c r="K8" s="423"/>
      <c r="L8" s="423"/>
      <c r="M8" s="423"/>
      <c r="N8" s="423"/>
      <c r="O8" s="423"/>
    </row>
    <row r="9" spans="1:15" x14ac:dyDescent="0.2">
      <c r="A9" s="79" t="s">
        <v>99</v>
      </c>
      <c r="B9" s="84" t="e">
        <f>'Krok 1- Kalkulačka '!#REF!</f>
        <v>#REF!</v>
      </c>
      <c r="C9" s="87" t="e">
        <f>'Krok 1- Kalkulačka '!#REF!</f>
        <v>#REF!</v>
      </c>
      <c r="E9" s="423"/>
      <c r="F9" s="423"/>
      <c r="G9" s="423"/>
      <c r="H9" s="423"/>
      <c r="I9" s="423"/>
      <c r="J9" s="423"/>
      <c r="K9" s="423"/>
      <c r="L9" s="423"/>
      <c r="M9" s="423"/>
      <c r="N9" s="423"/>
      <c r="O9" s="423"/>
    </row>
    <row r="10" spans="1:15" ht="22.5" x14ac:dyDescent="0.2">
      <c r="A10" s="80" t="s">
        <v>100</v>
      </c>
      <c r="B10" s="85" t="e">
        <f>SUM(B6:B9)</f>
        <v>#REF!</v>
      </c>
      <c r="C10" s="88" t="e">
        <f>SUM(C6:C9)</f>
        <v>#REF!</v>
      </c>
      <c r="E10" s="142">
        <f>'Krok 1- Kalkulačka '!B10</f>
        <v>1</v>
      </c>
      <c r="F10" s="142" t="str">
        <f>'Krok 1- Kalkulačka '!C10</f>
        <v>Zavedenie evidencie osôb poverených výkonom technickej služby</v>
      </c>
      <c r="G10" s="142" t="str">
        <f>'Krok 1- Kalkulačka '!E10</f>
        <v>§ 79</v>
      </c>
      <c r="H10" s="142" t="str">
        <f>'Krok 1- Kalkulačka '!F10</f>
        <v>SK</v>
      </c>
      <c r="I10" s="142">
        <f>'Krok 1- Kalkulačka '!G10</f>
        <v>44774</v>
      </c>
      <c r="J10" s="142" t="str">
        <f>'Krok 1- Kalkulačka '!H10</f>
        <v>Prevádzkovatelia technickej služby</v>
      </c>
      <c r="K10" s="142">
        <f>'Krok 1- Kalkulačka '!I10</f>
        <v>2516</v>
      </c>
      <c r="L10" s="142">
        <f>'Krok 1- Kalkulačka '!L10</f>
        <v>0</v>
      </c>
      <c r="M10" s="143">
        <f>'Krok 1- Kalkulačka '!CC10</f>
        <v>2.4467187500000001</v>
      </c>
      <c r="N10" s="143">
        <f>'Krok 1- Kalkulačka '!CD10</f>
        <v>6155.944375</v>
      </c>
      <c r="O10" s="142" t="str">
        <f>'Krok 1- Kalkulačka '!M10</f>
        <v>In (zvyšuje náklady)</v>
      </c>
    </row>
    <row r="11" spans="1:15" ht="20.25" customHeight="1" x14ac:dyDescent="0.2">
      <c r="A11" s="80" t="s">
        <v>84</v>
      </c>
      <c r="B11" s="86"/>
      <c r="C11" s="89"/>
      <c r="E11" s="142">
        <f>'Krok 1- Kalkulačka '!B13</f>
        <v>2</v>
      </c>
      <c r="F11" s="142" t="str">
        <f>'Krok 1- Kalkulačka '!C13</f>
        <v>Zmena spôsobu skúšky odbornej spôsobilosti</v>
      </c>
      <c r="G11" s="142" t="str">
        <f>'Krok 1- Kalkulačka '!E13</f>
        <v>§ 19 ods. 9</v>
      </c>
      <c r="H11" s="142" t="str">
        <f>'Krok 1- Kalkulačka '!F13</f>
        <v>SK</v>
      </c>
      <c r="I11" s="142">
        <f>'Krok 1- Kalkulačka '!G13</f>
        <v>45292</v>
      </c>
      <c r="J11" s="142" t="str">
        <f>'Krok 1- Kalkulačka '!H13</f>
        <v>Akreditované osoby</v>
      </c>
      <c r="K11" s="142">
        <f>'Krok 1- Kalkulačka '!I13</f>
        <v>73</v>
      </c>
      <c r="L11" s="142">
        <f>'Krok 1- Kalkulačka '!L13</f>
        <v>0</v>
      </c>
      <c r="M11" s="143">
        <f>'Krok 1- Kalkulačka '!CC13</f>
        <v>493.47500000000002</v>
      </c>
      <c r="N11" s="143">
        <f>'Krok 1- Kalkulačka '!CD13</f>
        <v>36023.675000000003</v>
      </c>
      <c r="O11" s="142" t="str">
        <f>'Krok 1- Kalkulačka '!M13</f>
        <v>Out (znižuje náklady)</v>
      </c>
    </row>
    <row r="12" spans="1:15" ht="22.5" x14ac:dyDescent="0.2">
      <c r="A12" s="79" t="s">
        <v>114</v>
      </c>
      <c r="B12" s="85">
        <f>'Krok 1- Kalkulačka '!BA161</f>
        <v>0</v>
      </c>
      <c r="C12" s="88">
        <f>'Krok 1- Kalkulačka '!BI161</f>
        <v>0</v>
      </c>
      <c r="E12" s="142">
        <f>'Krok 1- Kalkulačka '!B16</f>
        <v>3</v>
      </c>
      <c r="F12" s="142" t="str">
        <f>'Krok 1- Kalkulačka '!C16</f>
        <v>Zrušenie zodpovednej osoby</v>
      </c>
      <c r="G12" s="142" t="str">
        <f>'Krok 1- Kalkulačka '!E16</f>
        <v>§ 81 ods. 1 písm. b)</v>
      </c>
      <c r="H12" s="142" t="str">
        <f>'Krok 1- Kalkulačka '!F16</f>
        <v>SK</v>
      </c>
      <c r="I12" s="142">
        <f>'Krok 1- Kalkulačka '!G16</f>
        <v>44774</v>
      </c>
      <c r="J12" s="142" t="str">
        <f>'Krok 1- Kalkulačka '!H16</f>
        <v>Akreditované osoby</v>
      </c>
      <c r="K12" s="142">
        <f>'Krok 1- Kalkulačka '!I16</f>
        <v>10</v>
      </c>
      <c r="L12" s="142">
        <f>'Krok 1- Kalkulačka '!L16</f>
        <v>0</v>
      </c>
      <c r="M12" s="143">
        <f>'Krok 1- Kalkulačka '!CC16</f>
        <v>6960</v>
      </c>
      <c r="N12" s="143">
        <f>'Krok 1- Kalkulačka '!CD16</f>
        <v>69600</v>
      </c>
      <c r="O12" s="142" t="str">
        <f>'Krok 1- Kalkulačka '!M16</f>
        <v>Out (znižuje náklady)</v>
      </c>
    </row>
    <row r="13" spans="1:15" ht="35.25" x14ac:dyDescent="0.2">
      <c r="A13" s="79" t="s">
        <v>180</v>
      </c>
      <c r="B13" s="84">
        <f>'Krok 1- Kalkulačka '!BR161</f>
        <v>0</v>
      </c>
      <c r="C13" s="87">
        <f>'Krok 1- Kalkulačka '!BZ161</f>
        <v>0</v>
      </c>
      <c r="E13" s="142">
        <f>'Krok 1- Kalkulačka '!B19</f>
        <v>4</v>
      </c>
      <c r="F13" s="142" t="str">
        <f>'Krok 1- Kalkulačka '!C19</f>
        <v>Zavedenie evidencie osôb a priebehu odbornej prípravy</v>
      </c>
      <c r="G13" s="142" t="str">
        <f>'Krok 1- Kalkulačka '!E19</f>
        <v>§ 83 ods. 2 až 4</v>
      </c>
      <c r="H13" s="142" t="str">
        <f>'Krok 1- Kalkulačka '!F19</f>
        <v>SK</v>
      </c>
      <c r="I13" s="142">
        <f>'Krok 1- Kalkulačka '!G19</f>
        <v>44774</v>
      </c>
      <c r="J13" s="142" t="str">
        <f>'Krok 1- Kalkulačka '!H19</f>
        <v>Akreditované osoby</v>
      </c>
      <c r="K13" s="142">
        <f>'Krok 1- Kalkulačka '!I19</f>
        <v>73</v>
      </c>
      <c r="L13" s="142">
        <f>'Krok 1- Kalkulačka '!L19</f>
        <v>0</v>
      </c>
      <c r="M13" s="143">
        <f>'Krok 1- Kalkulačka '!CC19</f>
        <v>14.467187500000001</v>
      </c>
      <c r="N13" s="143">
        <f>'Krok 1- Kalkulačka '!CD19</f>
        <v>1056.1046875000002</v>
      </c>
      <c r="O13" s="142" t="str">
        <f>'Krok 1- Kalkulačka '!M19</f>
        <v>Out (znižuje náklady)</v>
      </c>
    </row>
    <row r="14" spans="1:15" ht="13.5" customHeight="1" x14ac:dyDescent="0.2">
      <c r="A14" s="420"/>
      <c r="B14" s="421"/>
      <c r="C14" s="422"/>
      <c r="E14" s="142">
        <f>'Krok 1- Kalkulačka '!B22</f>
        <v>5</v>
      </c>
      <c r="F14" s="142">
        <f>'Krok 1- Kalkulačka '!C22</f>
        <v>0</v>
      </c>
      <c r="G14" s="142">
        <f>'Krok 1- Kalkulačka '!E22</f>
        <v>0</v>
      </c>
      <c r="H14" s="142" t="str">
        <f>'Krok 1- Kalkulačka '!F22</f>
        <v xml:space="preserve">vyberte  </v>
      </c>
      <c r="I14" s="142">
        <f>'Krok 1- Kalkulačka '!G22</f>
        <v>0</v>
      </c>
      <c r="J14" s="142">
        <f>'Krok 1- Kalkulačka '!H22</f>
        <v>0</v>
      </c>
      <c r="K14" s="142">
        <f>'Krok 1- Kalkulačka '!I22</f>
        <v>0</v>
      </c>
      <c r="L14" s="142">
        <f>'Krok 1- Kalkulačka '!L22</f>
        <v>0</v>
      </c>
      <c r="M14" s="143">
        <f>'Krok 1- Kalkulačka '!CC22</f>
        <v>0</v>
      </c>
      <c r="N14" s="143">
        <f>'Krok 1- Kalkulačka '!CD22</f>
        <v>0</v>
      </c>
      <c r="O14" s="142" t="str">
        <f>'Krok 1- Kalkulačka '!M22</f>
        <v xml:space="preserve">vyberte  </v>
      </c>
    </row>
    <row r="15" spans="1:15" x14ac:dyDescent="0.2">
      <c r="A15" s="79" t="s">
        <v>115</v>
      </c>
      <c r="B15" s="84" t="s">
        <v>72</v>
      </c>
      <c r="C15" s="87" t="s">
        <v>71</v>
      </c>
      <c r="E15" s="142">
        <f>'Krok 1- Kalkulačka '!B25</f>
        <v>6</v>
      </c>
      <c r="F15" s="142">
        <f>'Krok 1- Kalkulačka '!C25</f>
        <v>0</v>
      </c>
      <c r="G15" s="142">
        <f>'Krok 1- Kalkulačka '!E25</f>
        <v>0</v>
      </c>
      <c r="H15" s="142" t="str">
        <f>'Krok 1- Kalkulačka '!F25</f>
        <v xml:space="preserve">vyberte  </v>
      </c>
      <c r="I15" s="142">
        <f>'Krok 1- Kalkulačka '!G25</f>
        <v>0</v>
      </c>
      <c r="J15" s="142">
        <f>'Krok 1- Kalkulačka '!H25</f>
        <v>0</v>
      </c>
      <c r="K15" s="142">
        <f>'Krok 1- Kalkulačka '!I25</f>
        <v>0</v>
      </c>
      <c r="L15" s="142">
        <f>'Krok 1- Kalkulačka '!L25</f>
        <v>0</v>
      </c>
      <c r="M15" s="143">
        <f>'Krok 1- Kalkulačka '!CC25</f>
        <v>0</v>
      </c>
      <c r="N15" s="143">
        <f>'Krok 1- Kalkulačka '!CD25</f>
        <v>0</v>
      </c>
      <c r="O15" s="142" t="str">
        <f>'Krok 1- Kalkulačka '!M25</f>
        <v xml:space="preserve">vyberte  </v>
      </c>
    </row>
    <row r="16" spans="1:15" ht="13.5" x14ac:dyDescent="0.2">
      <c r="A16" s="80" t="s">
        <v>116</v>
      </c>
      <c r="B16" s="85" t="e">
        <f>B7+B8+B9-B13</f>
        <v>#REF!</v>
      </c>
      <c r="C16" s="88" t="e">
        <f>C7+C8+C9-C13</f>
        <v>#REF!</v>
      </c>
      <c r="E16" s="142">
        <f>'Krok 1- Kalkulačka '!B28</f>
        <v>7</v>
      </c>
      <c r="F16" s="142">
        <f>'Krok 1- Kalkulačka '!C28</f>
        <v>0</v>
      </c>
      <c r="G16" s="142">
        <f>'Krok 1- Kalkulačka '!E28</f>
        <v>0</v>
      </c>
      <c r="H16" s="142" t="str">
        <f>'Krok 1- Kalkulačka '!F28</f>
        <v xml:space="preserve">vyberte  </v>
      </c>
      <c r="I16" s="142">
        <f>'Krok 1- Kalkulačka '!G28</f>
        <v>0</v>
      </c>
      <c r="J16" s="142">
        <f>'Krok 1- Kalkulačka '!H28</f>
        <v>0</v>
      </c>
      <c r="K16" s="142">
        <f>'Krok 1- Kalkulačka '!I28</f>
        <v>0</v>
      </c>
      <c r="L16" s="142">
        <f>'Krok 1- Kalkulačka '!L28</f>
        <v>0</v>
      </c>
      <c r="M16" s="143">
        <f>'Krok 1- Kalkulačka '!CC28</f>
        <v>0</v>
      </c>
      <c r="N16" s="143">
        <f>'Krok 1- Kalkulačka '!CD28</f>
        <v>0</v>
      </c>
      <c r="O16" s="142" t="str">
        <f>'Krok 1- Kalkulačka '!M28</f>
        <v xml:space="preserve">vyberte  </v>
      </c>
    </row>
    <row r="17" spans="1:15" ht="15" x14ac:dyDescent="0.2">
      <c r="A17" s="90"/>
      <c r="E17" s="142">
        <f>'Krok 1- Kalkulačka '!B31</f>
        <v>8</v>
      </c>
      <c r="F17" s="142">
        <f>'Krok 1- Kalkulačka '!C31</f>
        <v>0</v>
      </c>
      <c r="G17" s="142">
        <f>'Krok 1- Kalkulačka '!E31</f>
        <v>0</v>
      </c>
      <c r="H17" s="142" t="str">
        <f>'Krok 1- Kalkulačka '!F31</f>
        <v xml:space="preserve">vyberte  </v>
      </c>
      <c r="I17" s="142">
        <f>'Krok 1- Kalkulačka '!G31</f>
        <v>0</v>
      </c>
      <c r="J17" s="142">
        <f>'Krok 1- Kalkulačka '!H31</f>
        <v>0</v>
      </c>
      <c r="K17" s="142">
        <f>'Krok 1- Kalkulačka '!I31</f>
        <v>0</v>
      </c>
      <c r="L17" s="142">
        <f>'Krok 1- Kalkulačka '!L31</f>
        <v>0</v>
      </c>
      <c r="M17" s="143">
        <f>'Krok 1- Kalkulačka '!CC31</f>
        <v>0</v>
      </c>
      <c r="N17" s="143">
        <f>'Krok 1- Kalkulačka '!CD31</f>
        <v>0</v>
      </c>
      <c r="O17" s="142" t="str">
        <f>'Krok 1- Kalkulačka '!M31</f>
        <v xml:space="preserve">vyberte  </v>
      </c>
    </row>
    <row r="18" spans="1:15" x14ac:dyDescent="0.2">
      <c r="E18" s="142">
        <f>'Krok 1- Kalkulačka '!B34</f>
        <v>9</v>
      </c>
      <c r="F18" s="142">
        <f>'Krok 1- Kalkulačka '!C34</f>
        <v>0</v>
      </c>
      <c r="G18" s="142">
        <f>'Krok 1- Kalkulačka '!E34</f>
        <v>0</v>
      </c>
      <c r="H18" s="142" t="str">
        <f>'Krok 1- Kalkulačka '!F34</f>
        <v xml:space="preserve">vyberte  </v>
      </c>
      <c r="I18" s="142">
        <f>'Krok 1- Kalkulačka '!G34</f>
        <v>0</v>
      </c>
      <c r="J18" s="142">
        <f>'Krok 1- Kalkulačka '!H34</f>
        <v>0</v>
      </c>
      <c r="K18" s="142">
        <f>'Krok 1- Kalkulačka '!I34</f>
        <v>0</v>
      </c>
      <c r="L18" s="142">
        <f>'Krok 1- Kalkulačka '!L34</f>
        <v>0</v>
      </c>
      <c r="M18" s="143">
        <f>'Krok 1- Kalkulačka '!CC34</f>
        <v>0</v>
      </c>
      <c r="N18" s="143">
        <f>'Krok 1- Kalkulačka '!CD34</f>
        <v>0</v>
      </c>
      <c r="O18" s="142" t="str">
        <f>'Krok 1- Kalkulačka '!M34</f>
        <v xml:space="preserve">vyberte  </v>
      </c>
    </row>
    <row r="19" spans="1:15" x14ac:dyDescent="0.2">
      <c r="E19" s="142">
        <f>'Krok 1- Kalkulačka '!B37</f>
        <v>10</v>
      </c>
      <c r="F19" s="142">
        <f>'Krok 1- Kalkulačka '!C37</f>
        <v>0</v>
      </c>
      <c r="G19" s="142">
        <f>'Krok 1- Kalkulačka '!E37</f>
        <v>0</v>
      </c>
      <c r="H19" s="142" t="str">
        <f>'Krok 1- Kalkulačka '!F37</f>
        <v xml:space="preserve">vyberte  </v>
      </c>
      <c r="I19" s="142">
        <f>'Krok 1- Kalkulačka '!G37</f>
        <v>0</v>
      </c>
      <c r="J19" s="142">
        <f>'Krok 1- Kalkulačka '!H37</f>
        <v>0</v>
      </c>
      <c r="K19" s="142">
        <f>'Krok 1- Kalkulačka '!I37</f>
        <v>0</v>
      </c>
      <c r="L19" s="142">
        <f>'Krok 1- Kalkulačka '!L37</f>
        <v>0</v>
      </c>
      <c r="M19" s="143">
        <f>'Krok 1- Kalkulačka '!CC37</f>
        <v>0</v>
      </c>
      <c r="N19" s="143">
        <f>'Krok 1- Kalkulačka '!CD37</f>
        <v>0</v>
      </c>
      <c r="O19" s="142" t="str">
        <f>'Krok 1- Kalkulačka '!M37</f>
        <v xml:space="preserve">vyberte  </v>
      </c>
    </row>
    <row r="20" spans="1:15" x14ac:dyDescent="0.2">
      <c r="E20" s="142">
        <f>'Krok 1- Kalkulačka '!B40</f>
        <v>11</v>
      </c>
      <c r="F20" s="142">
        <f>'Krok 1- Kalkulačka '!C40</f>
        <v>0</v>
      </c>
      <c r="G20" s="142">
        <f>'Krok 1- Kalkulačka '!E40</f>
        <v>0</v>
      </c>
      <c r="H20" s="142" t="str">
        <f>'Krok 1- Kalkulačka '!F40</f>
        <v xml:space="preserve">vyberte  </v>
      </c>
      <c r="I20" s="142">
        <f>'Krok 1- Kalkulačka '!G40</f>
        <v>0</v>
      </c>
      <c r="J20" s="142">
        <f>'Krok 1- Kalkulačka '!H40</f>
        <v>0</v>
      </c>
      <c r="K20" s="142">
        <f>'Krok 1- Kalkulačka '!I40</f>
        <v>0</v>
      </c>
      <c r="L20" s="142">
        <f>'Krok 1- Kalkulačka '!L40</f>
        <v>0</v>
      </c>
      <c r="M20" s="143">
        <f>'Krok 1- Kalkulačka '!CC40</f>
        <v>0</v>
      </c>
      <c r="N20" s="143">
        <f>'Krok 1- Kalkulačka '!CD40</f>
        <v>0</v>
      </c>
      <c r="O20" s="142" t="str">
        <f>'Krok 1- Kalkulačka '!M40</f>
        <v xml:space="preserve">vyberte  </v>
      </c>
    </row>
    <row r="21" spans="1:15" x14ac:dyDescent="0.2">
      <c r="E21" s="142">
        <f>'Krok 1- Kalkulačka '!B43</f>
        <v>12</v>
      </c>
      <c r="F21" s="142">
        <f>'Krok 1- Kalkulačka '!C43</f>
        <v>0</v>
      </c>
      <c r="G21" s="142">
        <f>'Krok 1- Kalkulačka '!E43</f>
        <v>0</v>
      </c>
      <c r="H21" s="142" t="str">
        <f>'Krok 1- Kalkulačka '!F43</f>
        <v xml:space="preserve">vyberte  </v>
      </c>
      <c r="I21" s="142">
        <f>'Krok 1- Kalkulačka '!G43</f>
        <v>0</v>
      </c>
      <c r="J21" s="142">
        <f>'Krok 1- Kalkulačka '!H43</f>
        <v>0</v>
      </c>
      <c r="K21" s="142">
        <f>'Krok 1- Kalkulačka '!I43</f>
        <v>0</v>
      </c>
      <c r="L21" s="142">
        <f>'Krok 1- Kalkulačka '!L43</f>
        <v>0</v>
      </c>
      <c r="M21" s="143">
        <f>'Krok 1- Kalkulačka '!CC43</f>
        <v>0</v>
      </c>
      <c r="N21" s="143">
        <f>'Krok 1- Kalkulačka '!CD43</f>
        <v>0</v>
      </c>
      <c r="O21" s="142" t="str">
        <f>'Krok 1- Kalkulačka '!M43</f>
        <v xml:space="preserve">vyberte  </v>
      </c>
    </row>
    <row r="22" spans="1:15" x14ac:dyDescent="0.2">
      <c r="E22" s="142">
        <f>'Krok 1- Kalkulačka '!B46</f>
        <v>13</v>
      </c>
      <c r="F22" s="142">
        <f>'Krok 1- Kalkulačka '!C46</f>
        <v>0</v>
      </c>
      <c r="G22" s="142">
        <f>'Krok 1- Kalkulačka '!E46</f>
        <v>0</v>
      </c>
      <c r="H22" s="142" t="str">
        <f>'Krok 1- Kalkulačka '!F46</f>
        <v xml:space="preserve">vyberte  </v>
      </c>
      <c r="I22" s="142">
        <f>'Krok 1- Kalkulačka '!G46</f>
        <v>0</v>
      </c>
      <c r="J22" s="142">
        <f>'Krok 1- Kalkulačka '!H46</f>
        <v>0</v>
      </c>
      <c r="K22" s="142">
        <f>'Krok 1- Kalkulačka '!I46</f>
        <v>0</v>
      </c>
      <c r="L22" s="142">
        <f>'Krok 1- Kalkulačka '!L46</f>
        <v>0</v>
      </c>
      <c r="M22" s="143">
        <f>'Krok 1- Kalkulačka '!CC46</f>
        <v>0</v>
      </c>
      <c r="N22" s="143">
        <f>'Krok 1- Kalkulačka '!CD46</f>
        <v>0</v>
      </c>
      <c r="O22" s="142" t="str">
        <f>'Krok 1- Kalkulačka '!M46</f>
        <v xml:space="preserve">vyberte  </v>
      </c>
    </row>
    <row r="23" spans="1:15" x14ac:dyDescent="0.2">
      <c r="E23" s="142">
        <f>'Krok 1- Kalkulačka '!B49</f>
        <v>14</v>
      </c>
      <c r="F23" s="142">
        <f>'Krok 1- Kalkulačka '!C49</f>
        <v>0</v>
      </c>
      <c r="G23" s="142">
        <f>'Krok 1- Kalkulačka '!E49</f>
        <v>0</v>
      </c>
      <c r="H23" s="142" t="str">
        <f>'Krok 1- Kalkulačka '!F49</f>
        <v xml:space="preserve">vyberte  </v>
      </c>
      <c r="I23" s="142">
        <f>'Krok 1- Kalkulačka '!G49</f>
        <v>0</v>
      </c>
      <c r="J23" s="142">
        <f>'Krok 1- Kalkulačka '!H49</f>
        <v>0</v>
      </c>
      <c r="K23" s="142">
        <f>'Krok 1- Kalkulačka '!I49</f>
        <v>0</v>
      </c>
      <c r="L23" s="142">
        <f>'Krok 1- Kalkulačka '!L49</f>
        <v>0</v>
      </c>
      <c r="M23" s="143">
        <f>'Krok 1- Kalkulačka '!CC49</f>
        <v>0</v>
      </c>
      <c r="N23" s="143">
        <f>'Krok 1- Kalkulačka '!CD49</f>
        <v>0</v>
      </c>
      <c r="O23" s="142" t="str">
        <f>'Krok 1- Kalkulačka '!M49</f>
        <v xml:space="preserve">vyberte  </v>
      </c>
    </row>
    <row r="24" spans="1:15" x14ac:dyDescent="0.2">
      <c r="E24" s="142">
        <f>'Krok 1- Kalkulačka '!B52</f>
        <v>15</v>
      </c>
      <c r="F24" s="142">
        <f>'Krok 1- Kalkulačka '!C52</f>
        <v>0</v>
      </c>
      <c r="G24" s="142">
        <f>'Krok 1- Kalkulačka '!E52</f>
        <v>0</v>
      </c>
      <c r="H24" s="142" t="str">
        <f>'Krok 1- Kalkulačka '!F52</f>
        <v xml:space="preserve">vyberte  </v>
      </c>
      <c r="I24" s="142">
        <f>'Krok 1- Kalkulačka '!G52</f>
        <v>0</v>
      </c>
      <c r="J24" s="142">
        <f>'Krok 1- Kalkulačka '!H52</f>
        <v>0</v>
      </c>
      <c r="K24" s="142">
        <f>'Krok 1- Kalkulačka '!I52</f>
        <v>0</v>
      </c>
      <c r="L24" s="142">
        <f>'Krok 1- Kalkulačka '!L52</f>
        <v>0</v>
      </c>
      <c r="M24" s="143">
        <f>'Krok 1- Kalkulačka '!CC52</f>
        <v>0</v>
      </c>
      <c r="N24" s="143">
        <f>'Krok 1- Kalkulačka '!CD52</f>
        <v>0</v>
      </c>
      <c r="O24" s="142" t="str">
        <f>'Krok 1- Kalkulačka '!M52</f>
        <v xml:space="preserve">vyberte  </v>
      </c>
    </row>
    <row r="25" spans="1:15" x14ac:dyDescent="0.2">
      <c r="E25" s="142">
        <f>'Krok 1- Kalkulačka '!B55</f>
        <v>16</v>
      </c>
      <c r="F25" s="142">
        <f>'Krok 1- Kalkulačka '!C55</f>
        <v>0</v>
      </c>
      <c r="G25" s="142">
        <f>'Krok 1- Kalkulačka '!E55</f>
        <v>0</v>
      </c>
      <c r="H25" s="142" t="str">
        <f>'Krok 1- Kalkulačka '!F55</f>
        <v xml:space="preserve">vyberte  </v>
      </c>
      <c r="I25" s="142">
        <f>'Krok 1- Kalkulačka '!G55</f>
        <v>0</v>
      </c>
      <c r="J25" s="142">
        <f>'Krok 1- Kalkulačka '!H55</f>
        <v>0</v>
      </c>
      <c r="K25" s="142">
        <f>'Krok 1- Kalkulačka '!I55</f>
        <v>0</v>
      </c>
      <c r="L25" s="142">
        <f>'Krok 1- Kalkulačka '!L55</f>
        <v>0</v>
      </c>
      <c r="M25" s="143">
        <f>'Krok 1- Kalkulačka '!CC55</f>
        <v>0</v>
      </c>
      <c r="N25" s="143">
        <f>'Krok 1- Kalkulačka '!CD55</f>
        <v>0</v>
      </c>
      <c r="O25" s="142" t="str">
        <f>'Krok 1- Kalkulačka '!M55</f>
        <v xml:space="preserve">vyberte  </v>
      </c>
    </row>
    <row r="26" spans="1:15" x14ac:dyDescent="0.2">
      <c r="E26" s="142">
        <f>'Krok 1- Kalkulačka '!B58</f>
        <v>17</v>
      </c>
      <c r="F26" s="142">
        <f>'Krok 1- Kalkulačka '!C58</f>
        <v>0</v>
      </c>
      <c r="G26" s="142">
        <f>'Krok 1- Kalkulačka '!E58</f>
        <v>0</v>
      </c>
      <c r="H26" s="142" t="str">
        <f>'Krok 1- Kalkulačka '!F58</f>
        <v xml:space="preserve">vyberte  </v>
      </c>
      <c r="I26" s="142">
        <f>'Krok 1- Kalkulačka '!G58</f>
        <v>0</v>
      </c>
      <c r="J26" s="142">
        <f>'Krok 1- Kalkulačka '!H58</f>
        <v>0</v>
      </c>
      <c r="K26" s="142">
        <f>'Krok 1- Kalkulačka '!I58</f>
        <v>0</v>
      </c>
      <c r="L26" s="142">
        <f>'Krok 1- Kalkulačka '!L58</f>
        <v>0</v>
      </c>
      <c r="M26" s="143">
        <f>'Krok 1- Kalkulačka '!CC58</f>
        <v>0</v>
      </c>
      <c r="N26" s="143">
        <f>'Krok 1- Kalkulačka '!CD58</f>
        <v>0</v>
      </c>
      <c r="O26" s="142" t="str">
        <f>'Krok 1- Kalkulačka '!M58</f>
        <v xml:space="preserve">vyberte  </v>
      </c>
    </row>
    <row r="27" spans="1:15" x14ac:dyDescent="0.2">
      <c r="E27" s="142">
        <f>'Krok 1- Kalkulačka '!B61</f>
        <v>18</v>
      </c>
      <c r="F27" s="142">
        <f>'Krok 1- Kalkulačka '!C61</f>
        <v>0</v>
      </c>
      <c r="G27" s="142">
        <f>'Krok 1- Kalkulačka '!E61</f>
        <v>0</v>
      </c>
      <c r="H27" s="142" t="str">
        <f>'Krok 1- Kalkulačka '!F61</f>
        <v xml:space="preserve">vyberte  </v>
      </c>
      <c r="I27" s="142">
        <f>'Krok 1- Kalkulačka '!G61</f>
        <v>0</v>
      </c>
      <c r="J27" s="142">
        <f>'Krok 1- Kalkulačka '!H61</f>
        <v>0</v>
      </c>
      <c r="K27" s="142">
        <f>'Krok 1- Kalkulačka '!I61</f>
        <v>0</v>
      </c>
      <c r="L27" s="142">
        <f>'Krok 1- Kalkulačka '!L61</f>
        <v>0</v>
      </c>
      <c r="M27" s="143">
        <f>'Krok 1- Kalkulačka '!CC61</f>
        <v>0</v>
      </c>
      <c r="N27" s="143">
        <f>'Krok 1- Kalkulačka '!CD61</f>
        <v>0</v>
      </c>
      <c r="O27" s="142" t="str">
        <f>'Krok 1- Kalkulačka '!M61</f>
        <v xml:space="preserve">vyberte  </v>
      </c>
    </row>
    <row r="28" spans="1:15" x14ac:dyDescent="0.2">
      <c r="E28" s="142">
        <f>'Krok 1- Kalkulačka '!B64</f>
        <v>19</v>
      </c>
      <c r="F28" s="142">
        <f>'Krok 1- Kalkulačka '!C64</f>
        <v>0</v>
      </c>
      <c r="G28" s="142">
        <f>'Krok 1- Kalkulačka '!E64</f>
        <v>0</v>
      </c>
      <c r="H28" s="142" t="str">
        <f>'Krok 1- Kalkulačka '!F64</f>
        <v xml:space="preserve">vyberte  </v>
      </c>
      <c r="I28" s="142">
        <f>'Krok 1- Kalkulačka '!G64</f>
        <v>0</v>
      </c>
      <c r="J28" s="142">
        <f>'Krok 1- Kalkulačka '!H64</f>
        <v>0</v>
      </c>
      <c r="K28" s="142">
        <f>'Krok 1- Kalkulačka '!I64</f>
        <v>0</v>
      </c>
      <c r="L28" s="142">
        <f>'Krok 1- Kalkulačka '!L64</f>
        <v>0</v>
      </c>
      <c r="M28" s="143">
        <f>'Krok 1- Kalkulačka '!CC64</f>
        <v>0</v>
      </c>
      <c r="N28" s="143">
        <f>'Krok 1- Kalkulačka '!CD64</f>
        <v>0</v>
      </c>
      <c r="O28" s="142" t="str">
        <f>'Krok 1- Kalkulačka '!M64</f>
        <v xml:space="preserve">vyberte  </v>
      </c>
    </row>
    <row r="29" spans="1:15" x14ac:dyDescent="0.2">
      <c r="E29" s="142">
        <f>'Krok 1- Kalkulačka '!B67</f>
        <v>20</v>
      </c>
      <c r="F29" s="142">
        <f>'Krok 1- Kalkulačka '!C67</f>
        <v>0</v>
      </c>
      <c r="G29" s="142">
        <f>'Krok 1- Kalkulačka '!E67</f>
        <v>0</v>
      </c>
      <c r="H29" s="142" t="str">
        <f>'Krok 1- Kalkulačka '!F67</f>
        <v xml:space="preserve">vyberte  </v>
      </c>
      <c r="I29" s="142">
        <f>'Krok 1- Kalkulačka '!G67</f>
        <v>0</v>
      </c>
      <c r="J29" s="142">
        <f>'Krok 1- Kalkulačka '!H67</f>
        <v>0</v>
      </c>
      <c r="K29" s="142">
        <f>'Krok 1- Kalkulačka '!I67</f>
        <v>0</v>
      </c>
      <c r="L29" s="142">
        <f>'Krok 1- Kalkulačka '!L67</f>
        <v>0</v>
      </c>
      <c r="M29" s="143">
        <f>'Krok 1- Kalkulačka '!CC67</f>
        <v>0</v>
      </c>
      <c r="N29" s="143">
        <f>'Krok 1- Kalkulačka '!CD67</f>
        <v>0</v>
      </c>
      <c r="O29" s="142" t="str">
        <f>'Krok 1- Kalkulačka '!M67</f>
        <v xml:space="preserve">vyberte  </v>
      </c>
    </row>
    <row r="30" spans="1:15" x14ac:dyDescent="0.2">
      <c r="E30" s="142">
        <f>'Krok 1- Kalkulačka '!B70</f>
        <v>21</v>
      </c>
      <c r="F30" s="142">
        <f>'Krok 1- Kalkulačka '!C70</f>
        <v>0</v>
      </c>
      <c r="G30" s="142">
        <f>'Krok 1- Kalkulačka '!E70</f>
        <v>0</v>
      </c>
      <c r="H30" s="142" t="str">
        <f>'Krok 1- Kalkulačka '!F70</f>
        <v xml:space="preserve">vyberte  </v>
      </c>
      <c r="I30" s="142">
        <f>'Krok 1- Kalkulačka '!G70</f>
        <v>0</v>
      </c>
      <c r="J30" s="142">
        <f>'Krok 1- Kalkulačka '!H70</f>
        <v>0</v>
      </c>
      <c r="K30" s="142">
        <f>'Krok 1- Kalkulačka '!I70</f>
        <v>0</v>
      </c>
      <c r="L30" s="142">
        <f>'Krok 1- Kalkulačka '!L70</f>
        <v>0</v>
      </c>
      <c r="M30" s="143">
        <f>'Krok 1- Kalkulačka '!CC70</f>
        <v>0</v>
      </c>
      <c r="N30" s="143">
        <f>'Krok 1- Kalkulačka '!CD70</f>
        <v>0</v>
      </c>
      <c r="O30" s="142" t="str">
        <f>'Krok 1- Kalkulačka '!M70</f>
        <v xml:space="preserve">vyberte  </v>
      </c>
    </row>
    <row r="31" spans="1:15" x14ac:dyDescent="0.2">
      <c r="E31" s="142">
        <f>'Krok 1- Kalkulačka '!B73</f>
        <v>22</v>
      </c>
      <c r="F31" s="142">
        <f>'Krok 1- Kalkulačka '!C73</f>
        <v>0</v>
      </c>
      <c r="G31" s="142">
        <f>'Krok 1- Kalkulačka '!E73</f>
        <v>0</v>
      </c>
      <c r="H31" s="142" t="str">
        <f>'Krok 1- Kalkulačka '!F73</f>
        <v xml:space="preserve">vyberte  </v>
      </c>
      <c r="I31" s="142">
        <f>'Krok 1- Kalkulačka '!G73</f>
        <v>0</v>
      </c>
      <c r="J31" s="142">
        <f>'Krok 1- Kalkulačka '!H73</f>
        <v>0</v>
      </c>
      <c r="K31" s="142">
        <f>'Krok 1- Kalkulačka '!I73</f>
        <v>0</v>
      </c>
      <c r="L31" s="142">
        <f>'Krok 1- Kalkulačka '!L73</f>
        <v>0</v>
      </c>
      <c r="M31" s="143">
        <f>'Krok 1- Kalkulačka '!CC73</f>
        <v>0</v>
      </c>
      <c r="N31" s="143">
        <f>'Krok 1- Kalkulačka '!CD73</f>
        <v>0</v>
      </c>
      <c r="O31" s="142" t="str">
        <f>'Krok 1- Kalkulačka '!M73</f>
        <v xml:space="preserve">vyberte  </v>
      </c>
    </row>
    <row r="32" spans="1:15" x14ac:dyDescent="0.2">
      <c r="E32" s="142">
        <f>'Krok 1- Kalkulačka '!B76</f>
        <v>23</v>
      </c>
      <c r="F32" s="142">
        <f>'Krok 1- Kalkulačka '!C76</f>
        <v>0</v>
      </c>
      <c r="G32" s="142">
        <f>'Krok 1- Kalkulačka '!E76</f>
        <v>0</v>
      </c>
      <c r="H32" s="142" t="str">
        <f>'Krok 1- Kalkulačka '!F76</f>
        <v xml:space="preserve">vyberte  </v>
      </c>
      <c r="I32" s="142">
        <f>'Krok 1- Kalkulačka '!G76</f>
        <v>0</v>
      </c>
      <c r="J32" s="142">
        <f>'Krok 1- Kalkulačka '!H76</f>
        <v>0</v>
      </c>
      <c r="K32" s="142">
        <f>'Krok 1- Kalkulačka '!I76</f>
        <v>0</v>
      </c>
      <c r="L32" s="142">
        <f>'Krok 1- Kalkulačka '!L76</f>
        <v>0</v>
      </c>
      <c r="M32" s="143">
        <f>'Krok 1- Kalkulačka '!CC76</f>
        <v>0</v>
      </c>
      <c r="N32" s="143">
        <f>'Krok 1- Kalkulačka '!CD76</f>
        <v>0</v>
      </c>
      <c r="O32" s="142" t="str">
        <f>'Krok 1- Kalkulačka '!M76</f>
        <v xml:space="preserve">vyberte  </v>
      </c>
    </row>
    <row r="33" spans="5:15" x14ac:dyDescent="0.2">
      <c r="E33" s="142">
        <f>'Krok 1- Kalkulačka '!B79</f>
        <v>24</v>
      </c>
      <c r="F33" s="142">
        <f>'Krok 1- Kalkulačka '!C79</f>
        <v>0</v>
      </c>
      <c r="G33" s="142">
        <f>'Krok 1- Kalkulačka '!E79</f>
        <v>0</v>
      </c>
      <c r="H33" s="142" t="str">
        <f>'Krok 1- Kalkulačka '!F79</f>
        <v xml:space="preserve">vyberte  </v>
      </c>
      <c r="I33" s="142">
        <f>'Krok 1- Kalkulačka '!G79</f>
        <v>0</v>
      </c>
      <c r="J33" s="142">
        <f>'Krok 1- Kalkulačka '!H79</f>
        <v>0</v>
      </c>
      <c r="K33" s="142">
        <f>'Krok 1- Kalkulačka '!I79</f>
        <v>0</v>
      </c>
      <c r="L33" s="142">
        <f>'Krok 1- Kalkulačka '!L79</f>
        <v>0</v>
      </c>
      <c r="M33" s="143">
        <f>'Krok 1- Kalkulačka '!CC79</f>
        <v>0</v>
      </c>
      <c r="N33" s="143">
        <f>'Krok 1- Kalkulačka '!CD79</f>
        <v>0</v>
      </c>
      <c r="O33" s="142" t="str">
        <f>'Krok 1- Kalkulačka '!M79</f>
        <v xml:space="preserve">vyberte  </v>
      </c>
    </row>
    <row r="34" spans="5:15" x14ac:dyDescent="0.2">
      <c r="E34" s="142">
        <f>'Krok 1- Kalkulačka '!B82</f>
        <v>25</v>
      </c>
      <c r="F34" s="142">
        <f>'Krok 1- Kalkulačka '!C82</f>
        <v>0</v>
      </c>
      <c r="G34" s="142">
        <f>'Krok 1- Kalkulačka '!E82</f>
        <v>0</v>
      </c>
      <c r="H34" s="142" t="str">
        <f>'Krok 1- Kalkulačka '!F82</f>
        <v xml:space="preserve">vyberte  </v>
      </c>
      <c r="I34" s="142">
        <f>'Krok 1- Kalkulačka '!G82</f>
        <v>0</v>
      </c>
      <c r="J34" s="142">
        <f>'Krok 1- Kalkulačka '!H82</f>
        <v>0</v>
      </c>
      <c r="K34" s="142">
        <f>'Krok 1- Kalkulačka '!I82</f>
        <v>0</v>
      </c>
      <c r="L34" s="142">
        <f>'Krok 1- Kalkulačka '!L82</f>
        <v>0</v>
      </c>
      <c r="M34" s="143">
        <f>'Krok 1- Kalkulačka '!CC82</f>
        <v>0</v>
      </c>
      <c r="N34" s="143">
        <f>'Krok 1- Kalkulačka '!CD82</f>
        <v>0</v>
      </c>
      <c r="O34" s="142" t="str">
        <f>'Krok 1- Kalkulačka '!M82</f>
        <v xml:space="preserve">vyberte  </v>
      </c>
    </row>
    <row r="35" spans="5:15" x14ac:dyDescent="0.2">
      <c r="E35" s="142">
        <f>'Krok 1- Kalkulačka '!B85</f>
        <v>26</v>
      </c>
      <c r="F35" s="142">
        <f>'Krok 1- Kalkulačka '!C85</f>
        <v>0</v>
      </c>
      <c r="G35" s="142">
        <f>'Krok 1- Kalkulačka '!E85</f>
        <v>0</v>
      </c>
      <c r="H35" s="142" t="str">
        <f>'Krok 1- Kalkulačka '!F85</f>
        <v xml:space="preserve">vyberte  </v>
      </c>
      <c r="I35" s="142">
        <f>'Krok 1- Kalkulačka '!G85</f>
        <v>0</v>
      </c>
      <c r="J35" s="142">
        <f>'Krok 1- Kalkulačka '!H85</f>
        <v>0</v>
      </c>
      <c r="K35" s="142">
        <f>'Krok 1- Kalkulačka '!I85</f>
        <v>0</v>
      </c>
      <c r="L35" s="142">
        <f>'Krok 1- Kalkulačka '!L85</f>
        <v>0</v>
      </c>
      <c r="M35" s="143">
        <f>'Krok 1- Kalkulačka '!CC85</f>
        <v>0</v>
      </c>
      <c r="N35" s="143">
        <f>'Krok 1- Kalkulačka '!CD85</f>
        <v>0</v>
      </c>
      <c r="O35" s="142" t="str">
        <f>'Krok 1- Kalkulačka '!M85</f>
        <v xml:space="preserve">vyberte  </v>
      </c>
    </row>
    <row r="36" spans="5:15" x14ac:dyDescent="0.2">
      <c r="E36" s="142">
        <f>'Krok 1- Kalkulačka '!B88</f>
        <v>27</v>
      </c>
      <c r="F36" s="142">
        <f>'Krok 1- Kalkulačka '!C88</f>
        <v>0</v>
      </c>
      <c r="G36" s="142">
        <f>'Krok 1- Kalkulačka '!E88</f>
        <v>0</v>
      </c>
      <c r="H36" s="142" t="str">
        <f>'Krok 1- Kalkulačka '!F88</f>
        <v xml:space="preserve">vyberte  </v>
      </c>
      <c r="I36" s="142">
        <f>'Krok 1- Kalkulačka '!G88</f>
        <v>0</v>
      </c>
      <c r="J36" s="142">
        <f>'Krok 1- Kalkulačka '!H88</f>
        <v>0</v>
      </c>
      <c r="K36" s="142">
        <f>'Krok 1- Kalkulačka '!I88</f>
        <v>0</v>
      </c>
      <c r="L36" s="142">
        <f>'Krok 1- Kalkulačka '!L88</f>
        <v>0</v>
      </c>
      <c r="M36" s="143">
        <f>'Krok 1- Kalkulačka '!CC88</f>
        <v>0</v>
      </c>
      <c r="N36" s="143">
        <f>'Krok 1- Kalkulačka '!CD88</f>
        <v>0</v>
      </c>
      <c r="O36" s="142" t="str">
        <f>'Krok 1- Kalkulačka '!M88</f>
        <v xml:space="preserve">vyberte  </v>
      </c>
    </row>
    <row r="37" spans="5:15" x14ac:dyDescent="0.2">
      <c r="E37" s="142">
        <f>'Krok 1- Kalkulačka '!B91</f>
        <v>28</v>
      </c>
      <c r="F37" s="142">
        <f>'Krok 1- Kalkulačka '!C91</f>
        <v>0</v>
      </c>
      <c r="G37" s="142">
        <f>'Krok 1- Kalkulačka '!E91</f>
        <v>0</v>
      </c>
      <c r="H37" s="142" t="str">
        <f>'Krok 1- Kalkulačka '!F91</f>
        <v xml:space="preserve">vyberte  </v>
      </c>
      <c r="I37" s="142">
        <f>'Krok 1- Kalkulačka '!G91</f>
        <v>0</v>
      </c>
      <c r="J37" s="142">
        <f>'Krok 1- Kalkulačka '!H91</f>
        <v>0</v>
      </c>
      <c r="K37" s="142">
        <f>'Krok 1- Kalkulačka '!I91</f>
        <v>0</v>
      </c>
      <c r="L37" s="142">
        <f>'Krok 1- Kalkulačka '!L91</f>
        <v>0</v>
      </c>
      <c r="M37" s="143">
        <f>'Krok 1- Kalkulačka '!CC91</f>
        <v>0</v>
      </c>
      <c r="N37" s="143">
        <f>'Krok 1- Kalkulačka '!CD91</f>
        <v>0</v>
      </c>
      <c r="O37" s="142" t="str">
        <f>'Krok 1- Kalkulačka '!M91</f>
        <v xml:space="preserve">vyberte  </v>
      </c>
    </row>
    <row r="38" spans="5:15" x14ac:dyDescent="0.2">
      <c r="E38" s="142">
        <f>'Krok 1- Kalkulačka '!B94</f>
        <v>29</v>
      </c>
      <c r="F38" s="142">
        <f>'Krok 1- Kalkulačka '!C94</f>
        <v>0</v>
      </c>
      <c r="G38" s="142">
        <f>'Krok 1- Kalkulačka '!E94</f>
        <v>0</v>
      </c>
      <c r="H38" s="142" t="str">
        <f>'Krok 1- Kalkulačka '!F94</f>
        <v xml:space="preserve">vyberte  </v>
      </c>
      <c r="I38" s="142">
        <f>'Krok 1- Kalkulačka '!G94</f>
        <v>0</v>
      </c>
      <c r="J38" s="142">
        <f>'Krok 1- Kalkulačka '!H94</f>
        <v>0</v>
      </c>
      <c r="K38" s="142">
        <f>'Krok 1- Kalkulačka '!I94</f>
        <v>0</v>
      </c>
      <c r="L38" s="142">
        <f>'Krok 1- Kalkulačka '!L94</f>
        <v>0</v>
      </c>
      <c r="M38" s="143">
        <f>'Krok 1- Kalkulačka '!CC94</f>
        <v>0</v>
      </c>
      <c r="N38" s="143">
        <f>'Krok 1- Kalkulačka '!CD94</f>
        <v>0</v>
      </c>
      <c r="O38" s="142" t="str">
        <f>'Krok 1- Kalkulačka '!M94</f>
        <v xml:space="preserve">vyberte  </v>
      </c>
    </row>
    <row r="39" spans="5:15" x14ac:dyDescent="0.2">
      <c r="E39" s="142">
        <f>'Krok 1- Kalkulačka '!B97</f>
        <v>30</v>
      </c>
      <c r="F39" s="142">
        <f>'Krok 1- Kalkulačka '!C97</f>
        <v>0</v>
      </c>
      <c r="G39" s="142">
        <f>'Krok 1- Kalkulačka '!E97</f>
        <v>0</v>
      </c>
      <c r="H39" s="142" t="str">
        <f>'Krok 1- Kalkulačka '!F97</f>
        <v xml:space="preserve">vyberte  </v>
      </c>
      <c r="I39" s="142">
        <f>'Krok 1- Kalkulačka '!G97</f>
        <v>0</v>
      </c>
      <c r="J39" s="142">
        <f>'Krok 1- Kalkulačka '!H97</f>
        <v>0</v>
      </c>
      <c r="K39" s="142">
        <f>'Krok 1- Kalkulačka '!I97</f>
        <v>0</v>
      </c>
      <c r="L39" s="142">
        <f>'Krok 1- Kalkulačka '!L97</f>
        <v>0</v>
      </c>
      <c r="M39" s="143">
        <f>'Krok 1- Kalkulačka '!CC97</f>
        <v>0</v>
      </c>
      <c r="N39" s="143">
        <f>'Krok 1- Kalkulačka '!CD97</f>
        <v>0</v>
      </c>
      <c r="O39" s="142" t="str">
        <f>'Krok 1- Kalkulačka '!M97</f>
        <v xml:space="preserve">vyberte  </v>
      </c>
    </row>
    <row r="40" spans="5:15" x14ac:dyDescent="0.2">
      <c r="E40" s="142">
        <f>'Krok 1- Kalkulačka '!B100</f>
        <v>31</v>
      </c>
      <c r="F40" s="142">
        <f>'Krok 1- Kalkulačka '!C100</f>
        <v>0</v>
      </c>
      <c r="G40" s="142">
        <f>'Krok 1- Kalkulačka '!E100</f>
        <v>0</v>
      </c>
      <c r="H40" s="142" t="str">
        <f>'Krok 1- Kalkulačka '!F100</f>
        <v xml:space="preserve">vyberte  </v>
      </c>
      <c r="I40" s="142">
        <f>'Krok 1- Kalkulačka '!G100</f>
        <v>0</v>
      </c>
      <c r="J40" s="142">
        <f>'Krok 1- Kalkulačka '!H100</f>
        <v>0</v>
      </c>
      <c r="K40" s="142">
        <f>'Krok 1- Kalkulačka '!I100</f>
        <v>0</v>
      </c>
      <c r="L40" s="142">
        <f>'Krok 1- Kalkulačka '!L100</f>
        <v>0</v>
      </c>
      <c r="M40" s="143">
        <f>'Krok 1- Kalkulačka '!CC100</f>
        <v>0</v>
      </c>
      <c r="N40" s="143">
        <f>'Krok 1- Kalkulačka '!CD100</f>
        <v>0</v>
      </c>
      <c r="O40" s="142" t="str">
        <f>'Krok 1- Kalkulačka '!M100</f>
        <v xml:space="preserve">vyberte  </v>
      </c>
    </row>
    <row r="41" spans="5:15" x14ac:dyDescent="0.2">
      <c r="E41" s="142">
        <f>'Krok 1- Kalkulačka '!B103</f>
        <v>32</v>
      </c>
      <c r="F41" s="142">
        <f>'Krok 1- Kalkulačka '!C103</f>
        <v>0</v>
      </c>
      <c r="G41" s="142">
        <f>'Krok 1- Kalkulačka '!E103</f>
        <v>0</v>
      </c>
      <c r="H41" s="142" t="str">
        <f>'Krok 1- Kalkulačka '!F103</f>
        <v xml:space="preserve">vyberte  </v>
      </c>
      <c r="I41" s="142">
        <f>'Krok 1- Kalkulačka '!G103</f>
        <v>0</v>
      </c>
      <c r="J41" s="142">
        <f>'Krok 1- Kalkulačka '!H103</f>
        <v>0</v>
      </c>
      <c r="K41" s="142">
        <f>'Krok 1- Kalkulačka '!I103</f>
        <v>0</v>
      </c>
      <c r="L41" s="142">
        <f>'Krok 1- Kalkulačka '!L103</f>
        <v>0</v>
      </c>
      <c r="M41" s="143">
        <f>'Krok 1- Kalkulačka '!CC103</f>
        <v>0</v>
      </c>
      <c r="N41" s="143">
        <f>'Krok 1- Kalkulačka '!CD103</f>
        <v>0</v>
      </c>
      <c r="O41" s="142" t="str">
        <f>'Krok 1- Kalkulačka '!M103</f>
        <v xml:space="preserve">vyberte  </v>
      </c>
    </row>
    <row r="42" spans="5:15" x14ac:dyDescent="0.2">
      <c r="E42" s="142">
        <f>'Krok 1- Kalkulačka '!B106</f>
        <v>33</v>
      </c>
      <c r="F42" s="142">
        <f>'Krok 1- Kalkulačka '!C106</f>
        <v>0</v>
      </c>
      <c r="G42" s="142">
        <f>'Krok 1- Kalkulačka '!E106</f>
        <v>0</v>
      </c>
      <c r="H42" s="142" t="str">
        <f>'Krok 1- Kalkulačka '!F106</f>
        <v xml:space="preserve">vyberte  </v>
      </c>
      <c r="I42" s="142">
        <f>'Krok 1- Kalkulačka '!G106</f>
        <v>0</v>
      </c>
      <c r="J42" s="142">
        <f>'Krok 1- Kalkulačka '!H106</f>
        <v>0</v>
      </c>
      <c r="K42" s="142">
        <f>'Krok 1- Kalkulačka '!I106</f>
        <v>0</v>
      </c>
      <c r="L42" s="142">
        <f>'Krok 1- Kalkulačka '!L106</f>
        <v>0</v>
      </c>
      <c r="M42" s="143">
        <f>'Krok 1- Kalkulačka '!CC106</f>
        <v>0</v>
      </c>
      <c r="N42" s="143">
        <f>'Krok 1- Kalkulačka '!CD106</f>
        <v>0</v>
      </c>
      <c r="O42" s="142" t="str">
        <f>'Krok 1- Kalkulačka '!M106</f>
        <v xml:space="preserve">vyberte  </v>
      </c>
    </row>
    <row r="43" spans="5:15" x14ac:dyDescent="0.2">
      <c r="E43" s="142">
        <f>'Krok 1- Kalkulačka '!B109</f>
        <v>34</v>
      </c>
      <c r="F43" s="142">
        <f>'Krok 1- Kalkulačka '!C109</f>
        <v>0</v>
      </c>
      <c r="G43" s="142">
        <f>'Krok 1- Kalkulačka '!E109</f>
        <v>0</v>
      </c>
      <c r="H43" s="142" t="str">
        <f>'Krok 1- Kalkulačka '!F109</f>
        <v xml:space="preserve">vyberte  </v>
      </c>
      <c r="I43" s="142">
        <f>'Krok 1- Kalkulačka '!G109</f>
        <v>0</v>
      </c>
      <c r="J43" s="142">
        <f>'Krok 1- Kalkulačka '!H109</f>
        <v>0</v>
      </c>
      <c r="K43" s="142">
        <f>'Krok 1- Kalkulačka '!I109</f>
        <v>0</v>
      </c>
      <c r="L43" s="142">
        <f>'Krok 1- Kalkulačka '!L109</f>
        <v>0</v>
      </c>
      <c r="M43" s="143">
        <f>'Krok 1- Kalkulačka '!CC109</f>
        <v>0</v>
      </c>
      <c r="N43" s="143">
        <f>'Krok 1- Kalkulačka '!CD109</f>
        <v>0</v>
      </c>
      <c r="O43" s="142" t="str">
        <f>'Krok 1- Kalkulačka '!M109</f>
        <v xml:space="preserve">vyberte  </v>
      </c>
    </row>
    <row r="44" spans="5:15" x14ac:dyDescent="0.2">
      <c r="E44" s="142">
        <f>'Krok 1- Kalkulačka '!B112</f>
        <v>35</v>
      </c>
      <c r="F44" s="142">
        <f>'Krok 1- Kalkulačka '!C112</f>
        <v>0</v>
      </c>
      <c r="G44" s="142">
        <f>'Krok 1- Kalkulačka '!E112</f>
        <v>0</v>
      </c>
      <c r="H44" s="142" t="str">
        <f>'Krok 1- Kalkulačka '!F112</f>
        <v xml:space="preserve">vyberte  </v>
      </c>
      <c r="I44" s="142">
        <f>'Krok 1- Kalkulačka '!G112</f>
        <v>0</v>
      </c>
      <c r="J44" s="142">
        <f>'Krok 1- Kalkulačka '!H112</f>
        <v>0</v>
      </c>
      <c r="K44" s="142">
        <f>'Krok 1- Kalkulačka '!I112</f>
        <v>0</v>
      </c>
      <c r="L44" s="142">
        <f>'Krok 1- Kalkulačka '!L112</f>
        <v>0</v>
      </c>
      <c r="M44" s="143">
        <f>'Krok 1- Kalkulačka '!CC112</f>
        <v>0</v>
      </c>
      <c r="N44" s="143">
        <f>'Krok 1- Kalkulačka '!CD112</f>
        <v>0</v>
      </c>
      <c r="O44" s="142" t="str">
        <f>'Krok 1- Kalkulačka '!M112</f>
        <v xml:space="preserve">vyberte  </v>
      </c>
    </row>
    <row r="45" spans="5:15" x14ac:dyDescent="0.2">
      <c r="E45" s="142">
        <f>'Krok 1- Kalkulačka '!B115</f>
        <v>36</v>
      </c>
      <c r="F45" s="142">
        <f>'Krok 1- Kalkulačka '!C115</f>
        <v>0</v>
      </c>
      <c r="G45" s="142">
        <f>'Krok 1- Kalkulačka '!E115</f>
        <v>0</v>
      </c>
      <c r="H45" s="142" t="str">
        <f>'Krok 1- Kalkulačka '!F115</f>
        <v xml:space="preserve">vyberte  </v>
      </c>
      <c r="I45" s="142">
        <f>'Krok 1- Kalkulačka '!G115</f>
        <v>0</v>
      </c>
      <c r="J45" s="142">
        <f>'Krok 1- Kalkulačka '!H115</f>
        <v>0</v>
      </c>
      <c r="K45" s="142">
        <f>'Krok 1- Kalkulačka '!I115</f>
        <v>0</v>
      </c>
      <c r="L45" s="142">
        <f>'Krok 1- Kalkulačka '!L115</f>
        <v>0</v>
      </c>
      <c r="M45" s="143">
        <f>'Krok 1- Kalkulačka '!CC115</f>
        <v>0</v>
      </c>
      <c r="N45" s="143">
        <f>'Krok 1- Kalkulačka '!CD115</f>
        <v>0</v>
      </c>
      <c r="O45" s="142" t="str">
        <f>'Krok 1- Kalkulačka '!M115</f>
        <v xml:space="preserve">vyberte  </v>
      </c>
    </row>
    <row r="46" spans="5:15" x14ac:dyDescent="0.2">
      <c r="E46" s="142">
        <f>'Krok 1- Kalkulačka '!B118</f>
        <v>37</v>
      </c>
      <c r="F46" s="142">
        <f>'Krok 1- Kalkulačka '!C118</f>
        <v>0</v>
      </c>
      <c r="G46" s="142">
        <f>'Krok 1- Kalkulačka '!E118</f>
        <v>0</v>
      </c>
      <c r="H46" s="142" t="str">
        <f>'Krok 1- Kalkulačka '!F118</f>
        <v xml:space="preserve">vyberte  </v>
      </c>
      <c r="I46" s="142">
        <f>'Krok 1- Kalkulačka '!G118</f>
        <v>0</v>
      </c>
      <c r="J46" s="142">
        <f>'Krok 1- Kalkulačka '!H118</f>
        <v>0</v>
      </c>
      <c r="K46" s="142">
        <f>'Krok 1- Kalkulačka '!I118</f>
        <v>0</v>
      </c>
      <c r="L46" s="142">
        <f>'Krok 1- Kalkulačka '!L118</f>
        <v>0</v>
      </c>
      <c r="M46" s="143">
        <f>'Krok 1- Kalkulačka '!CC118</f>
        <v>0</v>
      </c>
      <c r="N46" s="143">
        <f>'Krok 1- Kalkulačka '!CD118</f>
        <v>0</v>
      </c>
      <c r="O46" s="142" t="str">
        <f>'Krok 1- Kalkulačka '!M118</f>
        <v xml:space="preserve">vyberte  </v>
      </c>
    </row>
    <row r="47" spans="5:15" x14ac:dyDescent="0.2">
      <c r="E47" s="142">
        <f>'Krok 1- Kalkulačka '!B121</f>
        <v>38</v>
      </c>
      <c r="F47" s="142">
        <f>'Krok 1- Kalkulačka '!C121</f>
        <v>0</v>
      </c>
      <c r="G47" s="142">
        <f>'Krok 1- Kalkulačka '!E121</f>
        <v>0</v>
      </c>
      <c r="H47" s="142" t="str">
        <f>'Krok 1- Kalkulačka '!F121</f>
        <v xml:space="preserve">vyberte  </v>
      </c>
      <c r="I47" s="142">
        <f>'Krok 1- Kalkulačka '!G121</f>
        <v>0</v>
      </c>
      <c r="J47" s="142">
        <f>'Krok 1- Kalkulačka '!H121</f>
        <v>0</v>
      </c>
      <c r="K47" s="142">
        <f>'Krok 1- Kalkulačka '!I121</f>
        <v>0</v>
      </c>
      <c r="L47" s="142">
        <f>'Krok 1- Kalkulačka '!L121</f>
        <v>0</v>
      </c>
      <c r="M47" s="143">
        <f>'Krok 1- Kalkulačka '!CC121</f>
        <v>0</v>
      </c>
      <c r="N47" s="143">
        <f>'Krok 1- Kalkulačka '!CD121</f>
        <v>0</v>
      </c>
      <c r="O47" s="142" t="str">
        <f>'Krok 1- Kalkulačka '!M121</f>
        <v xml:space="preserve">vyberte  </v>
      </c>
    </row>
    <row r="48" spans="5:15" x14ac:dyDescent="0.2">
      <c r="E48" s="142">
        <f>'Krok 1- Kalkulačka '!B124</f>
        <v>39</v>
      </c>
      <c r="F48" s="142">
        <f>'Krok 1- Kalkulačka '!C124</f>
        <v>0</v>
      </c>
      <c r="G48" s="142">
        <f>'Krok 1- Kalkulačka '!E124</f>
        <v>0</v>
      </c>
      <c r="H48" s="142" t="str">
        <f>'Krok 1- Kalkulačka '!F124</f>
        <v xml:space="preserve">vyberte  </v>
      </c>
      <c r="I48" s="142">
        <f>'Krok 1- Kalkulačka '!G124</f>
        <v>0</v>
      </c>
      <c r="J48" s="142">
        <f>'Krok 1- Kalkulačka '!H124</f>
        <v>0</v>
      </c>
      <c r="K48" s="142">
        <f>'Krok 1- Kalkulačka '!I124</f>
        <v>0</v>
      </c>
      <c r="L48" s="142">
        <f>'Krok 1- Kalkulačka '!L124</f>
        <v>0</v>
      </c>
      <c r="M48" s="143">
        <f>'Krok 1- Kalkulačka '!CC124</f>
        <v>0</v>
      </c>
      <c r="N48" s="143">
        <f>'Krok 1- Kalkulačka '!CD124</f>
        <v>0</v>
      </c>
      <c r="O48" s="142" t="str">
        <f>'Krok 1- Kalkulačka '!M124</f>
        <v xml:space="preserve">vyberte  </v>
      </c>
    </row>
    <row r="49" spans="5:15" x14ac:dyDescent="0.2">
      <c r="E49" s="142">
        <f>'Krok 1- Kalkulačka '!B127</f>
        <v>40</v>
      </c>
      <c r="F49" s="142">
        <f>'Krok 1- Kalkulačka '!C127</f>
        <v>0</v>
      </c>
      <c r="G49" s="142">
        <f>'Krok 1- Kalkulačka '!E127</f>
        <v>0</v>
      </c>
      <c r="H49" s="142" t="str">
        <f>'Krok 1- Kalkulačka '!F127</f>
        <v xml:space="preserve">vyberte  </v>
      </c>
      <c r="I49" s="142">
        <f>'Krok 1- Kalkulačka '!G127</f>
        <v>0</v>
      </c>
      <c r="J49" s="142">
        <f>'Krok 1- Kalkulačka '!H127</f>
        <v>0</v>
      </c>
      <c r="K49" s="142">
        <f>'Krok 1- Kalkulačka '!I127</f>
        <v>0</v>
      </c>
      <c r="L49" s="142">
        <f>'Krok 1- Kalkulačka '!L127</f>
        <v>0</v>
      </c>
      <c r="M49" s="143">
        <f>'Krok 1- Kalkulačka '!CC127</f>
        <v>0</v>
      </c>
      <c r="N49" s="143">
        <f>'Krok 1- Kalkulačka '!CD127</f>
        <v>0</v>
      </c>
      <c r="O49" s="142" t="str">
        <f>'Krok 1- Kalkulačka '!M127</f>
        <v xml:space="preserve">vyberte  </v>
      </c>
    </row>
    <row r="50" spans="5:15" x14ac:dyDescent="0.2">
      <c r="E50" s="142">
        <f>'Krok 1- Kalkulačka '!B130</f>
        <v>41</v>
      </c>
      <c r="F50" s="142">
        <f>'Krok 1- Kalkulačka '!C130</f>
        <v>0</v>
      </c>
      <c r="G50" s="142">
        <f>'Krok 1- Kalkulačka '!E130</f>
        <v>0</v>
      </c>
      <c r="H50" s="142" t="str">
        <f>'Krok 1- Kalkulačka '!F130</f>
        <v xml:space="preserve">vyberte  </v>
      </c>
      <c r="I50" s="142">
        <f>'Krok 1- Kalkulačka '!G130</f>
        <v>0</v>
      </c>
      <c r="J50" s="142">
        <f>'Krok 1- Kalkulačka '!H130</f>
        <v>0</v>
      </c>
      <c r="K50" s="142">
        <f>'Krok 1- Kalkulačka '!I130</f>
        <v>0</v>
      </c>
      <c r="L50" s="142">
        <f>'Krok 1- Kalkulačka '!L130</f>
        <v>0</v>
      </c>
      <c r="M50" s="143">
        <f>'Krok 1- Kalkulačka '!CC130</f>
        <v>0</v>
      </c>
      <c r="N50" s="143">
        <f>'Krok 1- Kalkulačka '!CD130</f>
        <v>0</v>
      </c>
      <c r="O50" s="142" t="str">
        <f>'Krok 1- Kalkulačka '!M130</f>
        <v xml:space="preserve">vyberte  </v>
      </c>
    </row>
    <row r="51" spans="5:15" x14ac:dyDescent="0.2">
      <c r="E51" s="142">
        <f>'Krok 1- Kalkulačka '!B133</f>
        <v>42</v>
      </c>
      <c r="F51" s="142">
        <f>'Krok 1- Kalkulačka '!C133</f>
        <v>0</v>
      </c>
      <c r="G51" s="142">
        <f>'Krok 1- Kalkulačka '!E133</f>
        <v>0</v>
      </c>
      <c r="H51" s="142" t="str">
        <f>'Krok 1- Kalkulačka '!F133</f>
        <v xml:space="preserve">vyberte  </v>
      </c>
      <c r="I51" s="142">
        <f>'Krok 1- Kalkulačka '!G133</f>
        <v>0</v>
      </c>
      <c r="J51" s="142">
        <f>'Krok 1- Kalkulačka '!H133</f>
        <v>0</v>
      </c>
      <c r="K51" s="142">
        <f>'Krok 1- Kalkulačka '!I133</f>
        <v>0</v>
      </c>
      <c r="L51" s="142">
        <f>'Krok 1- Kalkulačka '!L133</f>
        <v>0</v>
      </c>
      <c r="M51" s="143">
        <f>'Krok 1- Kalkulačka '!CC133</f>
        <v>0</v>
      </c>
      <c r="N51" s="143">
        <f>'Krok 1- Kalkulačka '!CD133</f>
        <v>0</v>
      </c>
      <c r="O51" s="142" t="str">
        <f>'Krok 1- Kalkulačka '!M133</f>
        <v xml:space="preserve">vyberte  </v>
      </c>
    </row>
    <row r="52" spans="5:15" x14ac:dyDescent="0.2">
      <c r="E52" s="142">
        <f>'Krok 1- Kalkulačka '!B136</f>
        <v>43</v>
      </c>
      <c r="F52" s="142">
        <f>'Krok 1- Kalkulačka '!C136</f>
        <v>0</v>
      </c>
      <c r="G52" s="142">
        <f>'Krok 1- Kalkulačka '!E136</f>
        <v>0</v>
      </c>
      <c r="H52" s="142" t="str">
        <f>'Krok 1- Kalkulačka '!F136</f>
        <v xml:space="preserve">vyberte  </v>
      </c>
      <c r="I52" s="142">
        <f>'Krok 1- Kalkulačka '!G136</f>
        <v>0</v>
      </c>
      <c r="J52" s="142">
        <f>'Krok 1- Kalkulačka '!H136</f>
        <v>0</v>
      </c>
      <c r="K52" s="142">
        <f>'Krok 1- Kalkulačka '!I136</f>
        <v>0</v>
      </c>
      <c r="L52" s="142">
        <f>'Krok 1- Kalkulačka '!L136</f>
        <v>0</v>
      </c>
      <c r="M52" s="143">
        <f>'Krok 1- Kalkulačka '!CC136</f>
        <v>0</v>
      </c>
      <c r="N52" s="143">
        <f>'Krok 1- Kalkulačka '!CD136</f>
        <v>0</v>
      </c>
      <c r="O52" s="142" t="str">
        <f>'Krok 1- Kalkulačka '!M136</f>
        <v xml:space="preserve">vyberte  </v>
      </c>
    </row>
    <row r="53" spans="5:15" x14ac:dyDescent="0.2">
      <c r="E53" s="142">
        <f>'Krok 1- Kalkulačka '!B139</f>
        <v>44</v>
      </c>
      <c r="F53" s="142">
        <f>'Krok 1- Kalkulačka '!C139</f>
        <v>0</v>
      </c>
      <c r="G53" s="142">
        <f>'Krok 1- Kalkulačka '!E139</f>
        <v>0</v>
      </c>
      <c r="H53" s="142" t="str">
        <f>'Krok 1- Kalkulačka '!F139</f>
        <v xml:space="preserve">vyberte  </v>
      </c>
      <c r="I53" s="142">
        <f>'Krok 1- Kalkulačka '!G139</f>
        <v>0</v>
      </c>
      <c r="J53" s="142">
        <f>'Krok 1- Kalkulačka '!H139</f>
        <v>0</v>
      </c>
      <c r="K53" s="142">
        <f>'Krok 1- Kalkulačka '!I139</f>
        <v>0</v>
      </c>
      <c r="L53" s="142">
        <f>'Krok 1- Kalkulačka '!L139</f>
        <v>0</v>
      </c>
      <c r="M53" s="143">
        <f>'Krok 1- Kalkulačka '!CC139</f>
        <v>0</v>
      </c>
      <c r="N53" s="143">
        <f>'Krok 1- Kalkulačka '!CD139</f>
        <v>0</v>
      </c>
      <c r="O53" s="142" t="str">
        <f>'Krok 1- Kalkulačka '!M139</f>
        <v xml:space="preserve">vyberte  </v>
      </c>
    </row>
    <row r="54" spans="5:15" x14ac:dyDescent="0.2">
      <c r="E54" s="142">
        <f>'Krok 1- Kalkulačka '!B142</f>
        <v>45</v>
      </c>
      <c r="F54" s="142">
        <f>'Krok 1- Kalkulačka '!C142</f>
        <v>0</v>
      </c>
      <c r="G54" s="142">
        <f>'Krok 1- Kalkulačka '!E142</f>
        <v>0</v>
      </c>
      <c r="H54" s="142" t="str">
        <f>'Krok 1- Kalkulačka '!F142</f>
        <v xml:space="preserve">vyberte  </v>
      </c>
      <c r="I54" s="142">
        <f>'Krok 1- Kalkulačka '!G142</f>
        <v>0</v>
      </c>
      <c r="J54" s="142">
        <f>'Krok 1- Kalkulačka '!H142</f>
        <v>0</v>
      </c>
      <c r="K54" s="142">
        <f>'Krok 1- Kalkulačka '!I142</f>
        <v>0</v>
      </c>
      <c r="L54" s="142">
        <f>'Krok 1- Kalkulačka '!L142</f>
        <v>0</v>
      </c>
      <c r="M54" s="143">
        <f>'Krok 1- Kalkulačka '!CC142</f>
        <v>0</v>
      </c>
      <c r="N54" s="143">
        <f>'Krok 1- Kalkulačka '!CD142</f>
        <v>0</v>
      </c>
      <c r="O54" s="142" t="str">
        <f>'Krok 1- Kalkulačka '!M142</f>
        <v xml:space="preserve">vyberte  </v>
      </c>
    </row>
    <row r="55" spans="5:15" x14ac:dyDescent="0.2">
      <c r="E55" s="142">
        <f>'Krok 1- Kalkulačka '!B145</f>
        <v>46</v>
      </c>
      <c r="F55" s="142">
        <f>'Krok 1- Kalkulačka '!C145</f>
        <v>0</v>
      </c>
      <c r="G55" s="142">
        <f>'Krok 1- Kalkulačka '!E145</f>
        <v>0</v>
      </c>
      <c r="H55" s="142" t="str">
        <f>'Krok 1- Kalkulačka '!F145</f>
        <v xml:space="preserve">vyberte  </v>
      </c>
      <c r="I55" s="142">
        <f>'Krok 1- Kalkulačka '!G145</f>
        <v>0</v>
      </c>
      <c r="J55" s="142">
        <f>'Krok 1- Kalkulačka '!H145</f>
        <v>0</v>
      </c>
      <c r="K55" s="142">
        <f>'Krok 1- Kalkulačka '!I145</f>
        <v>0</v>
      </c>
      <c r="L55" s="142">
        <f>'Krok 1- Kalkulačka '!L145</f>
        <v>0</v>
      </c>
      <c r="M55" s="143">
        <f>'Krok 1- Kalkulačka '!CC145</f>
        <v>0</v>
      </c>
      <c r="N55" s="143">
        <f>'Krok 1- Kalkulačka '!CD145</f>
        <v>0</v>
      </c>
      <c r="O55" s="142" t="str">
        <f>'Krok 1- Kalkulačka '!M145</f>
        <v xml:space="preserve">vyberte  </v>
      </c>
    </row>
    <row r="56" spans="5:15" x14ac:dyDescent="0.2">
      <c r="E56" s="142">
        <f>'Krok 1- Kalkulačka '!B148</f>
        <v>47</v>
      </c>
      <c r="F56" s="142">
        <f>'Krok 1- Kalkulačka '!C148</f>
        <v>0</v>
      </c>
      <c r="G56" s="142">
        <f>'Krok 1- Kalkulačka '!E148</f>
        <v>0</v>
      </c>
      <c r="H56" s="142" t="str">
        <f>'Krok 1- Kalkulačka '!F148</f>
        <v xml:space="preserve">vyberte  </v>
      </c>
      <c r="I56" s="142">
        <f>'Krok 1- Kalkulačka '!G148</f>
        <v>0</v>
      </c>
      <c r="J56" s="142">
        <f>'Krok 1- Kalkulačka '!H148</f>
        <v>0</v>
      </c>
      <c r="K56" s="142">
        <f>'Krok 1- Kalkulačka '!I148</f>
        <v>0</v>
      </c>
      <c r="L56" s="142">
        <f>'Krok 1- Kalkulačka '!L148</f>
        <v>0</v>
      </c>
      <c r="M56" s="143">
        <f>'Krok 1- Kalkulačka '!CC148</f>
        <v>0</v>
      </c>
      <c r="N56" s="143">
        <f>'Krok 1- Kalkulačka '!CD148</f>
        <v>0</v>
      </c>
      <c r="O56" s="142" t="str">
        <f>'Krok 1- Kalkulačka '!M148</f>
        <v xml:space="preserve">vyberte  </v>
      </c>
    </row>
    <row r="57" spans="5:15" x14ac:dyDescent="0.2">
      <c r="E57" s="142">
        <f>'Krok 1- Kalkulačka '!B151</f>
        <v>48</v>
      </c>
      <c r="F57" s="142">
        <f>'Krok 1- Kalkulačka '!C151</f>
        <v>0</v>
      </c>
      <c r="G57" s="142">
        <f>'Krok 1- Kalkulačka '!E151</f>
        <v>0</v>
      </c>
      <c r="H57" s="142" t="str">
        <f>'Krok 1- Kalkulačka '!F151</f>
        <v xml:space="preserve">vyberte  </v>
      </c>
      <c r="I57" s="142">
        <f>'Krok 1- Kalkulačka '!G151</f>
        <v>0</v>
      </c>
      <c r="J57" s="142">
        <f>'Krok 1- Kalkulačka '!H151</f>
        <v>0</v>
      </c>
      <c r="K57" s="142">
        <f>'Krok 1- Kalkulačka '!I151</f>
        <v>0</v>
      </c>
      <c r="L57" s="142">
        <f>'Krok 1- Kalkulačka '!L151</f>
        <v>0</v>
      </c>
      <c r="M57" s="143">
        <f>'Krok 1- Kalkulačka '!CC151</f>
        <v>0</v>
      </c>
      <c r="N57" s="143">
        <f>'Krok 1- Kalkulačka '!CD151</f>
        <v>0</v>
      </c>
      <c r="O57" s="142" t="str">
        <f>'Krok 1- Kalkulačka '!M151</f>
        <v xml:space="preserve">vyberte  </v>
      </c>
    </row>
    <row r="58" spans="5:15" x14ac:dyDescent="0.2">
      <c r="E58" s="142">
        <f>'Krok 1- Kalkulačka '!B154</f>
        <v>49</v>
      </c>
      <c r="F58" s="142">
        <f>'Krok 1- Kalkulačka '!C154</f>
        <v>0</v>
      </c>
      <c r="G58" s="142">
        <f>'Krok 1- Kalkulačka '!E154</f>
        <v>0</v>
      </c>
      <c r="H58" s="142" t="str">
        <f>'Krok 1- Kalkulačka '!F154</f>
        <v xml:space="preserve">vyberte  </v>
      </c>
      <c r="I58" s="142">
        <f>'Krok 1- Kalkulačka '!G154</f>
        <v>0</v>
      </c>
      <c r="J58" s="142">
        <f>'Krok 1- Kalkulačka '!H154</f>
        <v>0</v>
      </c>
      <c r="K58" s="142">
        <f>'Krok 1- Kalkulačka '!I154</f>
        <v>0</v>
      </c>
      <c r="L58" s="142">
        <f>'Krok 1- Kalkulačka '!L154</f>
        <v>0</v>
      </c>
      <c r="M58" s="143">
        <f>'Krok 1- Kalkulačka '!CC154</f>
        <v>0</v>
      </c>
      <c r="N58" s="143">
        <f>'Krok 1- Kalkulačka '!CD154</f>
        <v>0</v>
      </c>
      <c r="O58" s="142" t="str">
        <f>'Krok 1- Kalkulačka '!M154</f>
        <v xml:space="preserve">vyberte  </v>
      </c>
    </row>
    <row r="59" spans="5:15" x14ac:dyDescent="0.2">
      <c r="E59" s="142">
        <f>'Krok 1- Kalkulačka '!B157</f>
        <v>50</v>
      </c>
      <c r="F59" s="142">
        <f>'Krok 1- Kalkulačka '!C157</f>
        <v>0</v>
      </c>
      <c r="G59" s="142">
        <f>'Krok 1- Kalkulačka '!E157</f>
        <v>0</v>
      </c>
      <c r="H59" s="142" t="str">
        <f>'Krok 1- Kalkulačka '!F157</f>
        <v xml:space="preserve">vyberte  </v>
      </c>
      <c r="I59" s="142">
        <f>'Krok 1- Kalkulačka '!G157</f>
        <v>0</v>
      </c>
      <c r="J59" s="142">
        <f>'Krok 1- Kalkulačka '!H157</f>
        <v>0</v>
      </c>
      <c r="K59" s="142">
        <f>'Krok 1- Kalkulačka '!I157</f>
        <v>0</v>
      </c>
      <c r="L59" s="142">
        <f>'Krok 1- Kalkulačka '!L157</f>
        <v>0</v>
      </c>
      <c r="M59" s="143">
        <f>'Krok 1- Kalkulačka '!CC157</f>
        <v>0</v>
      </c>
      <c r="N59" s="143">
        <f>'Krok 1- Kalkulačka '!CD157</f>
        <v>0</v>
      </c>
      <c r="O59" s="142" t="str">
        <f>'Krok 1- Kalkulačka '!M157</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Malá kalkulačka</vt:lpstr>
      <vt:lpstr>Krok 1- Kalkulačka </vt:lpstr>
      <vt:lpstr>Krok 2- Tabuľky na skopírovanie</vt:lpstr>
      <vt:lpstr>Vysvetlivky ku kroku 1</vt:lpstr>
      <vt:lpstr>Dotknuté subjekty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Marianna Ferancova</cp:lastModifiedBy>
  <cp:lastPrinted>2022-03-30T08:41:12Z</cp:lastPrinted>
  <dcterms:created xsi:type="dcterms:W3CDTF">2014-07-30T13:24:38Z</dcterms:created>
  <dcterms:modified xsi:type="dcterms:W3CDTF">2022-03-30T08:41:14Z</dcterms:modified>
</cp:coreProperties>
</file>