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0490" windowHeight="7530"/>
  </bookViews>
  <sheets>
    <sheet name="Hárok1" sheetId="1" r:id="rId1"/>
  </sheets>
  <definedNames>
    <definedName name="_GoBack" localSheetId="0">Hárok1!$B$455</definedName>
  </definedNames>
  <calcPr calcId="125725"/>
</workbook>
</file>

<file path=xl/calcChain.xml><?xml version="1.0" encoding="utf-8"?>
<calcChain xmlns="http://schemas.openxmlformats.org/spreadsheetml/2006/main">
  <c r="D456" i="1"/>
  <c r="B3" l="1"/>
  <c r="E440" l="1"/>
  <c r="E194" l="1"/>
  <c r="E192"/>
  <c r="E151"/>
  <c r="E148"/>
  <c r="F148"/>
  <c r="E382"/>
  <c r="E158"/>
  <c r="E53"/>
  <c r="F53" s="1"/>
  <c r="E395"/>
  <c r="C43"/>
  <c r="E43" s="1"/>
  <c r="E66"/>
  <c r="F66" s="1"/>
  <c r="E412"/>
  <c r="F412" s="1"/>
  <c r="F178" l="1"/>
  <c r="F393"/>
  <c r="F395"/>
  <c r="E71"/>
  <c r="F71" s="1"/>
  <c r="F440"/>
  <c r="E105"/>
  <c r="F105" s="1"/>
  <c r="E434"/>
  <c r="F434" s="1"/>
  <c r="E433"/>
  <c r="F433" s="1"/>
  <c r="E427"/>
  <c r="F427" s="1"/>
  <c r="E380"/>
  <c r="F380" s="1"/>
  <c r="E377"/>
  <c r="F377" s="1"/>
  <c r="E373"/>
  <c r="F373" s="1"/>
  <c r="E363"/>
  <c r="F363" s="1"/>
  <c r="E358"/>
  <c r="F358" s="1"/>
  <c r="E278"/>
  <c r="F278" s="1"/>
  <c r="E276"/>
  <c r="F276" s="1"/>
  <c r="E257"/>
  <c r="F257" s="1"/>
  <c r="E243"/>
  <c r="F243" s="1"/>
  <c r="E237"/>
  <c r="F237" s="1"/>
  <c r="E205"/>
  <c r="F205" s="1"/>
  <c r="E206"/>
  <c r="F206" s="1"/>
  <c r="E209"/>
  <c r="F209" s="1"/>
  <c r="E202"/>
  <c r="F202" s="1"/>
  <c r="F194"/>
  <c r="F192"/>
  <c r="E175"/>
  <c r="F175" s="1"/>
  <c r="E169"/>
  <c r="F169" s="1"/>
  <c r="E156"/>
  <c r="F156" s="1"/>
  <c r="E153"/>
  <c r="F153" s="1"/>
  <c r="F151"/>
  <c r="E120"/>
  <c r="F120" s="1"/>
  <c r="E118"/>
  <c r="F118" s="1"/>
  <c r="E117"/>
  <c r="F117" s="1"/>
  <c r="E57"/>
  <c r="F57" s="1"/>
  <c r="F43"/>
  <c r="C41"/>
  <c r="E41" s="1"/>
  <c r="F41" s="1"/>
  <c r="E32"/>
  <c r="F32" s="1"/>
  <c r="E29"/>
  <c r="F29" s="1"/>
  <c r="C12"/>
  <c r="E12" s="1"/>
  <c r="F12" s="1"/>
  <c r="E78"/>
  <c r="F78" s="1"/>
  <c r="E77"/>
  <c r="F77" s="1"/>
  <c r="F456" l="1"/>
  <c r="E265"/>
  <c r="F265" s="1"/>
  <c r="E180"/>
  <c r="F180" s="1"/>
  <c r="F158"/>
  <c r="E61"/>
  <c r="F61" s="1"/>
  <c r="F382"/>
  <c r="B2" l="1"/>
  <c r="B4" s="1"/>
  <c r="C51" l="1"/>
  <c r="C48"/>
</calcChain>
</file>

<file path=xl/sharedStrings.xml><?xml version="1.0" encoding="utf-8"?>
<sst xmlns="http://schemas.openxmlformats.org/spreadsheetml/2006/main" count="683" uniqueCount="429">
  <si>
    <t xml:space="preserve"> </t>
  </si>
  <si>
    <t xml:space="preserve">PRIEMYSELNÉ PRÁVA </t>
  </si>
  <si>
    <t xml:space="preserve">Položka 214 </t>
  </si>
  <si>
    <t xml:space="preserve"> a) Vydanie druhopisu, výpisu z  registrov,  zo   spisov  </t>
  </si>
  <si>
    <t xml:space="preserve">    alebo   z  úradných listín  uvedených v  tejto časti </t>
  </si>
  <si>
    <t xml:space="preserve">    sadzobníka, za každú aj začatú stranu                      </t>
  </si>
  <si>
    <t xml:space="preserve"> b) Žiadosť  na  vykonanie  odbornej skúšky alebo skúšky </t>
  </si>
  <si>
    <t xml:space="preserve">    spôsobilosti na výkon povolania patentového zástupcu      </t>
  </si>
  <si>
    <t>50 eur</t>
  </si>
  <si>
    <t>Podanie   žiadosti   v   konaniach   podľa  tejto  časti</t>
  </si>
  <si>
    <t xml:space="preserve">sadzobníka o </t>
  </si>
  <si>
    <t xml:space="preserve"> a) pokračovanie v konaní                                     </t>
  </si>
  <si>
    <t>66 eur</t>
  </si>
  <si>
    <t xml:space="preserve"> b) uvedenie do predošlého stavu                             </t>
  </si>
  <si>
    <t xml:space="preserve">166 eur </t>
  </si>
  <si>
    <t xml:space="preserve"> c) druhé a každé ďalšie predĺženie lehoty                    </t>
  </si>
  <si>
    <t xml:space="preserve">20 eur </t>
  </si>
  <si>
    <t xml:space="preserve"> d) vydanie osvedčenia o práve prednosti, za každé </t>
  </si>
  <si>
    <t xml:space="preserve">    osvedčenie                                                </t>
  </si>
  <si>
    <t>20 eur</t>
  </si>
  <si>
    <t>PATENTY</t>
  </si>
  <si>
    <t xml:space="preserve">a) Podanie patentovej prihlášky </t>
  </si>
  <si>
    <t xml:space="preserve">    1. pôvodcom alebo spolupôvodcami                          </t>
  </si>
  <si>
    <t xml:space="preserve">    2. iným    prihlasovateľom   ako    pôvodcom   alebo</t>
  </si>
  <si>
    <t xml:space="preserve">       prihlasovateľmi,   ktorí   nie   sú   zhodní   so</t>
  </si>
  <si>
    <t xml:space="preserve">       spolupôvodcami                                         </t>
  </si>
  <si>
    <t xml:space="preserve"> b) Podanie žiadosti o </t>
  </si>
  <si>
    <t xml:space="preserve">    1. dodatočné priznanie práva prednosti                    </t>
  </si>
  <si>
    <t xml:space="preserve">66 eur </t>
  </si>
  <si>
    <t xml:space="preserve">    2. dodatočné uznanie prioritného dokladu                  </t>
  </si>
  <si>
    <t xml:space="preserve">    3. zverejnenie  patentovej  prihlášky  pred  lehotou</t>
  </si>
  <si>
    <t xml:space="preserve">       ustanovenou zákonom                                    </t>
  </si>
  <si>
    <t xml:space="preserve">    4. zápis prevodu alebo prechodu práv z patentovej prihlášky</t>
  </si>
  <si>
    <t xml:space="preserve">       na  iného  prihlasovateľa   alebo  prevodu  alebo</t>
  </si>
  <si>
    <t xml:space="preserve">       prechodu patentu na iného majiteľa do registra         </t>
  </si>
  <si>
    <t xml:space="preserve">7 eur </t>
  </si>
  <si>
    <t xml:space="preserve">       do registra, za každú patentovú prihlášku alebo patent       </t>
  </si>
  <si>
    <t xml:space="preserve">    9. zápis nútenej licencie, alebo zápis jej zrušenia </t>
  </si>
  <si>
    <t xml:space="preserve">       do registra</t>
  </si>
  <si>
    <t xml:space="preserve">   10. zápis záložného práva alebo zápis jeho ukončenia </t>
  </si>
  <si>
    <t xml:space="preserve">       do registra, za každú patentovú prihlášku alebo patent        </t>
  </si>
  <si>
    <t xml:space="preserve">   11. zápis súdneho sporu alebo zápis jeho ukončenia do </t>
  </si>
  <si>
    <t xml:space="preserve">       registra, za každú patentovú prihlášku alebo patent           </t>
  </si>
  <si>
    <t xml:space="preserve">   12. zápis exekúcie alebo zápis jej ukončenia do registra,</t>
  </si>
  <si>
    <t xml:space="preserve">za každú patentovú prihlášku alebo patent      </t>
  </si>
  <si>
    <t>c) Podanie  žiadosti  o   vykonanie  úplného  prieskumu</t>
  </si>
  <si>
    <t xml:space="preserve">    patentovej prihlášky </t>
  </si>
  <si>
    <t xml:space="preserve">    1. do 10 uplatnených patentových nárokov                 </t>
  </si>
  <si>
    <t xml:space="preserve">116 eur </t>
  </si>
  <si>
    <t xml:space="preserve">    2. za každý ďalší uplatnený nárok                         </t>
  </si>
  <si>
    <t xml:space="preserve"> d) Vydanie patentovej listiny </t>
  </si>
  <si>
    <t xml:space="preserve">    1. v rozsahu  do 10  strán napísaných  strojom alebo</t>
  </si>
  <si>
    <t xml:space="preserve">       výkresov                                               </t>
  </si>
  <si>
    <t xml:space="preserve">    2. za  každú  ďalšiu  strojom  napísanú stranu alebo</t>
  </si>
  <si>
    <t xml:space="preserve">       výkres                                                  </t>
  </si>
  <si>
    <t xml:space="preserve"> e) Podanie  žiadosti o  udelenie dodatkového ochranného</t>
  </si>
  <si>
    <t xml:space="preserve">    osvedčenia                                               </t>
  </si>
  <si>
    <t>166 eur</t>
  </si>
  <si>
    <t xml:space="preserve"> f) Predĺženie doby platnosti dodatkového ochranného </t>
  </si>
  <si>
    <t xml:space="preserve">    osvedčenia podľa osobitného predpisu 47)                 </t>
  </si>
  <si>
    <t>100 eur</t>
  </si>
  <si>
    <t xml:space="preserve"> g) Podanie návrhu na zmenu doby platnosti dodatkového</t>
  </si>
  <si>
    <t xml:space="preserve">   ochranného osvedčenia  </t>
  </si>
  <si>
    <t xml:space="preserve"> h) Podanie žiadosti o vykonanie rešerše v prioritnej lehote</t>
  </si>
  <si>
    <t>116 eur</t>
  </si>
  <si>
    <t xml:space="preserve">Oslobodenie </t>
  </si>
  <si>
    <t xml:space="preserve">    Od  poplatku podľa  písmena b)  štvrtého bodu  tejto</t>
  </si>
  <si>
    <t>položky sú  oslobodené žiadosti podľa  zákona č.   92/1991</t>
  </si>
  <si>
    <t>Zb.  o podmienkach  prevodu majetku  štátu na  iné osoby</t>
  </si>
  <si>
    <t xml:space="preserve">v znení neskorších predpisov. </t>
  </si>
  <si>
    <t xml:space="preserve">                       Poznámka </t>
  </si>
  <si>
    <t>Úrad vyberie poplatok podľa písmena c) tejto položky vo</t>
  </si>
  <si>
    <t>výške polovice príslušnej sadzby, ak v konaní o patentovej</t>
  </si>
  <si>
    <t>prihláške bola predložená správa o rešerši medzinárodného typu</t>
  </si>
  <si>
    <t>Poplatok podľa  písmena d) tejto  položky je splatný</t>
  </si>
  <si>
    <t xml:space="preserve">do  dvoch mesiacov  odo  dňa  doručenia výzvy  úradu. </t>
  </si>
  <si>
    <t xml:space="preserve">Položka 216a </t>
  </si>
  <si>
    <t xml:space="preserve">a) Zmena     európskej  patentovej prihlášky na národnú </t>
  </si>
  <si>
    <t xml:space="preserve">    patentovú    prihlášku, národnú prihlášku úžitkového </t>
  </si>
  <si>
    <t xml:space="preserve">    vzoru alebo národnú prihlášku osvedčenia o užitočnosti </t>
  </si>
  <si>
    <t xml:space="preserve">    podľa   čl. 135 ods. 2 a čl. 140 Európskeho patentového</t>
  </si>
  <si>
    <t xml:space="preserve">    dohovoru, za každý štát                                     </t>
  </si>
  <si>
    <t xml:space="preserve"> b) Zverejnenie  a  sprístupnenie  prekladu  patentových</t>
  </si>
  <si>
    <t xml:space="preserve">    nárokov   alebo   opraveného   prekladu  patentových</t>
  </si>
  <si>
    <t xml:space="preserve">    nárokov  verejnosti  a  oznámenie vo  Vestníku Úradu</t>
  </si>
  <si>
    <t xml:space="preserve">    priemyselného vlastníctva Slovenskej republiky             </t>
  </si>
  <si>
    <t xml:space="preserve"> c) Zverejnenie a sprístupnenie prekladu alebo opraveného </t>
  </si>
  <si>
    <t xml:space="preserve">    prekladu, alebo prekladu zmeneného znenia  európskeho </t>
  </si>
  <si>
    <t xml:space="preserve">    patentu                                                   </t>
  </si>
  <si>
    <t xml:space="preserve"> d) Zverejnenie  a  sprístupnenie  predloženého  prekladu </t>
  </si>
  <si>
    <t xml:space="preserve">    európskeho patentového spisu v dodatočnej lehote          </t>
  </si>
  <si>
    <t>232 eur</t>
  </si>
  <si>
    <t xml:space="preserve">Položka 217 </t>
  </si>
  <si>
    <t>a) Podanie  žiadosti o  určenie, či  riešenie patrí  do</t>
  </si>
  <si>
    <t xml:space="preserve">    rozsahu patentu                                           </t>
  </si>
  <si>
    <t xml:space="preserve"> c) Podanie návrhu na zrušenie európskeho patentu              </t>
  </si>
  <si>
    <t xml:space="preserve"> d) Podanie návrhu  na zrušenie alebo  zmenu dodatkového</t>
  </si>
  <si>
    <t xml:space="preserve">    ochranného osvedčenia                                      </t>
  </si>
  <si>
    <t xml:space="preserve">Položka 218 </t>
  </si>
  <si>
    <t>Zrušená od 1.2.2009</t>
  </si>
  <si>
    <t xml:space="preserve">Položka 219 </t>
  </si>
  <si>
    <t>Zrušená od 1.1.2008</t>
  </si>
  <si>
    <t xml:space="preserve">Položka 219a </t>
  </si>
  <si>
    <t>Zrušená od 15.9.1999</t>
  </si>
  <si>
    <t xml:space="preserve">ÚŽITKOVÉ VZORY </t>
  </si>
  <si>
    <t xml:space="preserve">Položka 221 </t>
  </si>
  <si>
    <t>a) Podanie prihlášky úžitkového vzoru</t>
  </si>
  <si>
    <t xml:space="preserve">    1. pôvodcom alebo  spolupôvodcami                         </t>
  </si>
  <si>
    <t>33 eur</t>
  </si>
  <si>
    <t xml:space="preserve">    2. iným prihlasovateľom ako pôvodcom alebo </t>
  </si>
  <si>
    <t xml:space="preserve">       prihlasovateľmi, ktorí nie sú zhodní so </t>
  </si>
  <si>
    <t xml:space="preserve">    1. odklad zverejnenia prihlášky                           </t>
  </si>
  <si>
    <t xml:space="preserve">    2. zápis prevodu alebo prechodu práv z prihlášky úžitkového</t>
  </si>
  <si>
    <t xml:space="preserve">       vzoru na iného prihlasovateľa alebo prevodu alebo</t>
  </si>
  <si>
    <t xml:space="preserve">       prechodu úžitkového vzoru na iného majiteľa            </t>
  </si>
  <si>
    <t xml:space="preserve">       alebo majiteľa do registra alebo odstránenie pôvodcu,</t>
  </si>
  <si>
    <t>7 eur</t>
  </si>
  <si>
    <t xml:space="preserve">    7. zápis nútenej licencie alebo zápis jej zrušenia </t>
  </si>
  <si>
    <t xml:space="preserve">       do registra, za  každú prihlášku</t>
  </si>
  <si>
    <t xml:space="preserve">       úžitkového vzoru alebo úžitkový vzor                   </t>
  </si>
  <si>
    <t xml:space="preserve">    8. zápis záložného práva alebo zápis jeho ukončenia </t>
  </si>
  <si>
    <t xml:space="preserve">       do registra, za  každú prihlášku úžitkového vzoru alebo</t>
  </si>
  <si>
    <t xml:space="preserve">    9. zápis súdneho sporu alebo zápis jeho ukončenia do </t>
  </si>
  <si>
    <t xml:space="preserve">       registra, za každú prihlášku úžitkového vzoru alebo</t>
  </si>
  <si>
    <t xml:space="preserve">       úžitkový vzor</t>
  </si>
  <si>
    <t xml:space="preserve">                      Oslobodenie </t>
  </si>
  <si>
    <t xml:space="preserve">    Od  poplatku  podľa  písmena  b)  druhého bodu tejto</t>
  </si>
  <si>
    <t>Zb. v znení neskorších predpisov.</t>
  </si>
  <si>
    <t xml:space="preserve">Položka 222 </t>
  </si>
  <si>
    <t xml:space="preserve">a) Podanie žiadosti o určenie, či technické riešenie </t>
  </si>
  <si>
    <t xml:space="preserve">    patrí do rozsahu zapísaného úžitkového vzoru             </t>
  </si>
  <si>
    <t xml:space="preserve"> b) Podanie námietok proti zápisu úžitkového vzoru do </t>
  </si>
  <si>
    <t xml:space="preserve">    registra                                                  </t>
  </si>
  <si>
    <t xml:space="preserve"> c) Podanie návrhu na výmaz úžitkového vzoru z registra </t>
  </si>
  <si>
    <t xml:space="preserve">    úžitkových vzorov                                         </t>
  </si>
  <si>
    <t xml:space="preserve">Položka 223 </t>
  </si>
  <si>
    <t>Predĺženie platnosti zápisu úžitkového vzoru</t>
  </si>
  <si>
    <t xml:space="preserve"> 1. po prvý raz o tri roky                                   </t>
  </si>
  <si>
    <t>133 eur</t>
  </si>
  <si>
    <t xml:space="preserve"> 2. po prvý raz o tri roky v dodatočnej lehote</t>
  </si>
  <si>
    <t xml:space="preserve">    do šiestich mesiacov od skončenia platnosti </t>
  </si>
  <si>
    <t xml:space="preserve">    úžitkového vzoru                                         </t>
  </si>
  <si>
    <t>266 eur</t>
  </si>
  <si>
    <t xml:space="preserve"> 3. po druhý raz o tri roky                                  </t>
  </si>
  <si>
    <t xml:space="preserve"> 4. po druhý raz o tri roky v dodatočnej lehote do </t>
  </si>
  <si>
    <t xml:space="preserve">    šiestich mesiacov od skončenia platnosti úžitkového </t>
  </si>
  <si>
    <t xml:space="preserve">    vzoru                                                    </t>
  </si>
  <si>
    <t>531 eur</t>
  </si>
  <si>
    <t xml:space="preserve">                       Poznámky </t>
  </si>
  <si>
    <t xml:space="preserve">    Ak  dôjde  k  zápisu  úžitkového  vzoru  do registra</t>
  </si>
  <si>
    <t xml:space="preserve">    úžitkových vzorov  po uplynutí doby  jeho platnosti,</t>
  </si>
  <si>
    <t xml:space="preserve">    poplatok  za  predĺženie  je  splatný  bez  žiadosti</t>
  </si>
  <si>
    <t xml:space="preserve">    majiteľa  úžitkového  vzoru  do  dvoch  mesiacov  od</t>
  </si>
  <si>
    <t xml:space="preserve">    vydania osvedčenia na základe písomnej výzvy.</t>
  </si>
  <si>
    <t>DIZAJNY</t>
  </si>
  <si>
    <t xml:space="preserve">Položka 224 </t>
  </si>
  <si>
    <t xml:space="preserve">a) Podanie jednoduchej prihlášky dizajnu </t>
  </si>
  <si>
    <t xml:space="preserve">    1. pôvodcom alebo spolu pôvodcami                         </t>
  </si>
  <si>
    <t xml:space="preserve">       spolu pôvodcami                                        </t>
  </si>
  <si>
    <t xml:space="preserve">40 eur </t>
  </si>
  <si>
    <t xml:space="preserve"> b) Podanie hromadnej prihlášky dizajnu </t>
  </si>
  <si>
    <t xml:space="preserve">    3. za  každý  ďalší  dizajn  v  hromadnej  prihláške</t>
  </si>
  <si>
    <t xml:space="preserve">       prihlásený pôvodcom alebo spolu pôvodcami               </t>
  </si>
  <si>
    <t xml:space="preserve">    4. za  každý  ďalší  dizajn  v  hromadnej  prihláške</t>
  </si>
  <si>
    <t xml:space="preserve">       prihlásený  iným   prihlasovateľom  ako  pôvodcom</t>
  </si>
  <si>
    <t xml:space="preserve">       alebo  prihlasovateľom,  ktorí  nie  sú zhodní so</t>
  </si>
  <si>
    <t xml:space="preserve">c) Podanie žiadosti o </t>
  </si>
  <si>
    <t xml:space="preserve">    1. odklad zverejnenia dizajnu                             </t>
  </si>
  <si>
    <t xml:space="preserve">    2. zápis prevodu alebo prechodu práv z prihlášky dizajnu na</t>
  </si>
  <si>
    <t xml:space="preserve">       iného prihlasovateľa alebo prevodu alebo prechodu</t>
  </si>
  <si>
    <t xml:space="preserve">       zapísaného dizajnu na iného majiteľa                   </t>
  </si>
  <si>
    <t xml:space="preserve">       prihlasovateľa alebo majiteľa z registra                         </t>
  </si>
  <si>
    <t xml:space="preserve">       do registra dizajnov, za každú prihlášku dizajnu alebo</t>
  </si>
  <si>
    <t xml:space="preserve">    7. zápis záložného práva alebo zápis jeho  ukončenia </t>
  </si>
  <si>
    <t xml:space="preserve">    8. zápis súdneho sporu alebo zápis jeho ukončenia do </t>
  </si>
  <si>
    <t xml:space="preserve">       registra dizajnov, za každú prihlášku dizajnu alebo</t>
  </si>
  <si>
    <t xml:space="preserve">    9. zápis exekúcie alebo zápis jej ukončenia do registra,</t>
  </si>
  <si>
    <t xml:space="preserve">Položka 225 </t>
  </si>
  <si>
    <t xml:space="preserve">a) Podanie žiadosti o určenie, či vonkajšia úprava </t>
  </si>
  <si>
    <t xml:space="preserve">    1. zapísaného dizajnu z registra dizajnov                 </t>
  </si>
  <si>
    <t xml:space="preserve">    2. za každý ďalší dizajn obsiahnutý v zapísanom </t>
  </si>
  <si>
    <t xml:space="preserve">       dizajne                                                </t>
  </si>
  <si>
    <t xml:space="preserve">Položka 226 </t>
  </si>
  <si>
    <t>Predĺženie platnosti zápisu dizajnu</t>
  </si>
  <si>
    <t xml:space="preserve">     1. po prvý raz o päť rokov                              </t>
  </si>
  <si>
    <t xml:space="preserve">     2. po druhý raz o päť rokov                             </t>
  </si>
  <si>
    <t>200 eur</t>
  </si>
  <si>
    <t xml:space="preserve">     3. po tretí raz o päť rokov                             </t>
  </si>
  <si>
    <t>300 eur</t>
  </si>
  <si>
    <t xml:space="preserve">     4. po štvrtý raz o päť rokov                            </t>
  </si>
  <si>
    <t xml:space="preserve">400 eur </t>
  </si>
  <si>
    <t xml:space="preserve"> 1. Ak dôjde  k zápisu dizajnu  do registra dizajnov  po</t>
  </si>
  <si>
    <t xml:space="preserve">    uplynutí doby jeho platnosti, poplatok za predĺženie</t>
  </si>
  <si>
    <t xml:space="preserve">    je splatný bez  žiadosti majiteľa zapísaného dizajnu</t>
  </si>
  <si>
    <t xml:space="preserve">    do dvoch  mesiacov od vydania  osvedčenia na základe</t>
  </si>
  <si>
    <t xml:space="preserve">    písomnej výzvy. </t>
  </si>
  <si>
    <t xml:space="preserve"> 2. Ak žiadosť nebola podaná  v poslednom roku platnosti</t>
  </si>
  <si>
    <t xml:space="preserve">    zapísaného dizajnu,  je možné ju  podať najneskôr do</t>
  </si>
  <si>
    <t xml:space="preserve">    šiestich mesiacov od skončenia jeho platnosti. </t>
  </si>
  <si>
    <t xml:space="preserve">                     Splnomocnenie </t>
  </si>
  <si>
    <t xml:space="preserve">    Správny orgán zvýši poplatok  podľa tejto položky na</t>
  </si>
  <si>
    <t>dvojnásobok,   ak   žiadosť   o   predĺženie   platnosti</t>
  </si>
  <si>
    <t>zapísaného  dizajnu  nebola   podaná  v  poslednom  roku</t>
  </si>
  <si>
    <t>platnosti zapísaného dizajnu.</t>
  </si>
  <si>
    <t xml:space="preserve">TOPOGRAFIE POLOVODIČOVÝCH VÝROBKOV </t>
  </si>
  <si>
    <t xml:space="preserve">Položka 227 </t>
  </si>
  <si>
    <t xml:space="preserve"> a) Podanie prihlášky topografie polovodičových výrobkov     </t>
  </si>
  <si>
    <t xml:space="preserve">    1. zápis prevodu alebo prechodu prihlášky topografie</t>
  </si>
  <si>
    <t xml:space="preserve">       polovodičových  výrobkov na  iného prihlasovateľa</t>
  </si>
  <si>
    <t xml:space="preserve">       alebo prevodu alebo prechodu zapísanej topografie</t>
  </si>
  <si>
    <t xml:space="preserve">       polovodičových výrobkov na iného majiteľa              </t>
  </si>
  <si>
    <t xml:space="preserve">    4. zápis   zmeny   zástupcu   prihlasovateľa   alebo</t>
  </si>
  <si>
    <t xml:space="preserve">       majiteľa topografie polovodičových výrobkov             </t>
  </si>
  <si>
    <t xml:space="preserve">       do  registra topografií  polovodičových výrobkov,</t>
  </si>
  <si>
    <t xml:space="preserve">       za každú topografiu polovodičových výrobkov            </t>
  </si>
  <si>
    <t xml:space="preserve">    6. zápis nútenej licencie alebo zápis jej zrušenia do </t>
  </si>
  <si>
    <t xml:space="preserve">       registra                                               </t>
  </si>
  <si>
    <t xml:space="preserve">    7. zápis záložného práva alebo jeho zániku do registra    </t>
  </si>
  <si>
    <t xml:space="preserve">    8. zápis súdneho sporu alebo jeho ukončenia do registra   </t>
  </si>
  <si>
    <t>9. zápis exekúcie alebo zápis jej ukončenia do registra,</t>
  </si>
  <si>
    <t>za každú prihlášku topografie polovodičových výrobkov</t>
  </si>
  <si>
    <t xml:space="preserve">alebo topografiu polovodičových výrobkov    </t>
  </si>
  <si>
    <t xml:space="preserve">    Od  poplatku  podľa  písmena  b)  prvého  bodu tejto</t>
  </si>
  <si>
    <t xml:space="preserve">Položka 228 </t>
  </si>
  <si>
    <t>Návrh   na  výmaz   topografie  z   registra  topografií</t>
  </si>
  <si>
    <t xml:space="preserve">polovodičových výrobkov                                      </t>
  </si>
  <si>
    <t xml:space="preserve">OCHRANNÉ ZNÁMKY </t>
  </si>
  <si>
    <t xml:space="preserve">Položka 229 </t>
  </si>
  <si>
    <t>a) Podanie prihlášky alebo rozdelenej prihlášky</t>
  </si>
  <si>
    <t xml:space="preserve">    1. individuálnej   ochrannej  známky do troch tried </t>
  </si>
  <si>
    <t xml:space="preserve">       tovarov alebo služieb                                 </t>
  </si>
  <si>
    <t xml:space="preserve">    2. kolektívnej   ochrannej   známky  do troch tried </t>
  </si>
  <si>
    <t>332 eur</t>
  </si>
  <si>
    <t xml:space="preserve">    3. individuálnej    alebo    kolektívnej   ochrannej</t>
  </si>
  <si>
    <t xml:space="preserve">       známky, za každú triedu tovarov alebo služieb nad </t>
  </si>
  <si>
    <t xml:space="preserve">       tri triedy                                             </t>
  </si>
  <si>
    <t xml:space="preserve">    1. zápis prevodu alebo  prechodu práv z prihlášky ochrannej</t>
  </si>
  <si>
    <t xml:space="preserve">       známky  na  iného  prihlasovateľa  alebo  prevodu</t>
  </si>
  <si>
    <t xml:space="preserve">       majiteľa                                               </t>
  </si>
  <si>
    <t xml:space="preserve">       do registra ochranných  známok, za každú prihlášku</t>
  </si>
  <si>
    <t xml:space="preserve">    5. zápis  zúženia  zoznamu   tovarov  alebo  služieb</t>
  </si>
  <si>
    <t xml:space="preserve">       ochrannej  známky, zmenu  licenčnej zmluvy  alebo</t>
  </si>
  <si>
    <t xml:space="preserve">       zmluvy o používaní  kolektívnej ochrannej známky,</t>
  </si>
  <si>
    <t xml:space="preserve">       úpravu v ochrannej známke                              </t>
  </si>
  <si>
    <t xml:space="preserve">    6. zápis  záložného práva  na ochrannú  známku alebo</t>
  </si>
  <si>
    <t xml:space="preserve">       zápis jeho ukončenia, za každú prihlášku ochrannej známky</t>
  </si>
  <si>
    <t xml:space="preserve">    7. zápis exekúcie alebo zápis jej ukončenia do registra,</t>
  </si>
  <si>
    <t xml:space="preserve">za každú prihlášku ochrannej známky alebo ochrannú známku </t>
  </si>
  <si>
    <t xml:space="preserve">Položka 230 </t>
  </si>
  <si>
    <t>a) Návrh  na  zrušenie  ochrannej  známky  alebo  návrh  na</t>
  </si>
  <si>
    <t xml:space="preserve">    vyhlásenie ochrannej známky za neplatnú                   </t>
  </si>
  <si>
    <t xml:space="preserve"> b) Podanie námietok proti  zápisu označenia do registra</t>
  </si>
  <si>
    <t xml:space="preserve">    ochranných známok                                         </t>
  </si>
  <si>
    <t xml:space="preserve">Položka 231 </t>
  </si>
  <si>
    <t>Obnova zápisu</t>
  </si>
  <si>
    <t xml:space="preserve"> a) individuálnej ochrannej známky do troch tried tovarov </t>
  </si>
  <si>
    <t xml:space="preserve">    alebo služieb                                            </t>
  </si>
  <si>
    <t xml:space="preserve"> b) kolektívnej ochrannej známky do troch tried tovarov </t>
  </si>
  <si>
    <t xml:space="preserve"> c) individuálnej ochrannej známky do troch tried tovarov </t>
  </si>
  <si>
    <t xml:space="preserve">    alebo služieb podanej po uplynutí ochrannej doby,</t>
  </si>
  <si>
    <t xml:space="preserve">    najneskôr však do šiestich mesiacov od tohto dátumu      </t>
  </si>
  <si>
    <t xml:space="preserve"> d) kolektívnej ochrannej známky do troch tried tovarov </t>
  </si>
  <si>
    <t xml:space="preserve"> e) individuálnej alebo kolektívnej ochrannej známky, </t>
  </si>
  <si>
    <t xml:space="preserve">    za každú triedu tovarov alebo služieb nad tri triedy      </t>
  </si>
  <si>
    <t xml:space="preserve">                               Poznámka</t>
  </si>
  <si>
    <t xml:space="preserve">Ak  dôjde  k zápisu ochrannej známky do registra ochranných   známok </t>
  </si>
  <si>
    <t xml:space="preserve">po uplynutí jej ochrannej doby, poplatok za obnovu zápisu je splatný </t>
  </si>
  <si>
    <t>bez žiadosti majiteľa ochrannej známky do dvoch mesiacov od  vydania</t>
  </si>
  <si>
    <t>osvedčenia na základe písomnej výzvy.</t>
  </si>
  <si>
    <t xml:space="preserve">Položka 232 </t>
  </si>
  <si>
    <t xml:space="preserve">Podanie žiadosti o </t>
  </si>
  <si>
    <t xml:space="preserve"> a) medzinárodný zápis ochrannej známky                       </t>
  </si>
  <si>
    <t xml:space="preserve">100 eur </t>
  </si>
  <si>
    <t xml:space="preserve"> b) obnovu medzinárodného zápisu ochrannej známky             </t>
  </si>
  <si>
    <t xml:space="preserve"> c) vyznačenie   krajín  nasledujúce   po  medzinárodnom</t>
  </si>
  <si>
    <t xml:space="preserve">    zápise ochrannej známky                                   </t>
  </si>
  <si>
    <t xml:space="preserve"> d) zápis  zmeny  v  medzinárodnom  registri,  ktorou je</t>
  </si>
  <si>
    <t xml:space="preserve">    zmena   majiteľa  medzinárodnej   ochrannej  známky,</t>
  </si>
  <si>
    <t xml:space="preserve">    ochrany  aspoň  v  jednom  vyznačenom  štáte,  výmaz</t>
  </si>
  <si>
    <t xml:space="preserve">    medzinárodnej  ochrannej známky,  zmena mena, adresy</t>
  </si>
  <si>
    <t xml:space="preserve"> e) zápis licencie pre medzinárodnú ochrannú známku           </t>
  </si>
  <si>
    <t xml:space="preserve">OZNAČENIE PÔVODU VÝROBKOV A ZEMEPISNÉ OZNAČENIE VÝROBKOV </t>
  </si>
  <si>
    <t xml:space="preserve">Položka 233 </t>
  </si>
  <si>
    <t>Podanie  prihlášky  označenia  pôvodu  výrobku alebo</t>
  </si>
  <si>
    <t xml:space="preserve">    zemepisného označenia výrobku                             </t>
  </si>
  <si>
    <t xml:space="preserve">Položka 234 </t>
  </si>
  <si>
    <t>Návrh  na   zrušenie  označenia  pôvodu   výrobku  alebo</t>
  </si>
  <si>
    <t xml:space="preserve">zemepisného označenia výrobku                               </t>
  </si>
  <si>
    <t xml:space="preserve">Položka 235 </t>
  </si>
  <si>
    <t>a) Podanie  žiadosti  o  medzinárodný  zápis  označenia</t>
  </si>
  <si>
    <t xml:space="preserve">    pôvodu výrobku alebo zemepisného označenia výrobku        </t>
  </si>
  <si>
    <t xml:space="preserve"> b) Zápis zmeny v medzinárodnom registri označení pôvodu      </t>
  </si>
  <si>
    <t xml:space="preserve"> c) Podanie žiadosti o zápis označenia pôvodu výrobku</t>
  </si>
  <si>
    <t xml:space="preserve">    alebo zemepisného označenia výrobku do registra</t>
  </si>
  <si>
    <t xml:space="preserve">    Európskej komisie                                         </t>
  </si>
  <si>
    <t xml:space="preserve"> d) Podanie námietok proti žiadosti o zápis označenia</t>
  </si>
  <si>
    <t xml:space="preserve">    pôvodu výrobku alebo zemepisného označenia výrobku</t>
  </si>
  <si>
    <t xml:space="preserve">    do registra Európskej komisie                             </t>
  </si>
  <si>
    <t>____________________</t>
  </si>
  <si>
    <t>47) Nariadenie Rady (EHS) č. 1768/92 z 18. júna 1992 o vytvorení dodatkového ochranného osvedčenia na liečivá v platnom znení (Mimoriadne vydanie Ú.v. EÚ kap. 13/ zv. 11; Ú.v. ES L 182, 2.7.1992 ).</t>
  </si>
  <si>
    <t>Položka 215</t>
  </si>
  <si>
    <t>Položka 216</t>
  </si>
  <si>
    <t xml:space="preserve">    2. iným    prihlasovateľom   ako    pôvodcom   alebo </t>
  </si>
  <si>
    <t xml:space="preserve">       majiteľa zapísaného dizajnu, za každú prihlášku dizajnu</t>
  </si>
  <si>
    <t xml:space="preserve">   3. zápis zmeny zástupcu prihlasovateľa alebo</t>
  </si>
  <si>
    <t xml:space="preserve">       majiteľa ochrannej známky, za každú </t>
  </si>
  <si>
    <t xml:space="preserve">      ochrannú známku</t>
  </si>
  <si>
    <t>Položka 220</t>
  </si>
  <si>
    <t>130 eur</t>
  </si>
  <si>
    <t>30 eur</t>
  </si>
  <si>
    <t>a) Za úkony úradu spojené s podaním medzinárodnej prihlášky</t>
  </si>
  <si>
    <t xml:space="preserve">podľa Zmluvy o patentovej spolupráci </t>
  </si>
  <si>
    <t>b) Za úkony spojené s oneskoreným predložením prekladu</t>
  </si>
  <si>
    <t>c) Za úkony spojené s oneskorenou platbou poplatku za</t>
  </si>
  <si>
    <t>medzinárodné podanie a medzinárodnú rešerš</t>
  </si>
  <si>
    <t>d) Za odoslanie archívnej a rešeršnej kópie do Medzinárodného</t>
  </si>
  <si>
    <t>úradu, ak úrad nie je príslušným prijímacím úradom</t>
  </si>
  <si>
    <t>e) Za obnovenie práva na prioritu</t>
  </si>
  <si>
    <t>za rok 2015</t>
  </si>
  <si>
    <t>Poplatky</t>
  </si>
  <si>
    <t>Zníženie o zrušené poplatky</t>
  </si>
  <si>
    <t xml:space="preserve">zníženie o zrušené </t>
  </si>
  <si>
    <t>poplatky</t>
  </si>
  <si>
    <t>Sumár</t>
  </si>
  <si>
    <t>Správne poplatky rok 2015</t>
  </si>
  <si>
    <t>upravené, nové poplatky</t>
  </si>
  <si>
    <t>Predpokladané zvýšenie vybratých poplatkov</t>
  </si>
  <si>
    <t xml:space="preserve">       majiteľa do registra</t>
  </si>
  <si>
    <t xml:space="preserve">    8. zápis licenčnej zmluvy, zápis jej zmeny  alebo zápis jej ukončenia</t>
  </si>
  <si>
    <t>správnych poplatkov</t>
  </si>
  <si>
    <t xml:space="preserve">zvýšenie/zníženie o </t>
  </si>
  <si>
    <t>Zvýšenie o nové poplatky, navýšené  poplatky</t>
  </si>
  <si>
    <t xml:space="preserve">        zapísaný dizajn         </t>
  </si>
  <si>
    <t xml:space="preserve">       zapísaný dizajn                                   </t>
  </si>
  <si>
    <t xml:space="preserve">       zapísaný dizajn                                      </t>
  </si>
  <si>
    <t>50 % poplatku za</t>
  </si>
  <si>
    <t>medzinárodné podanie</t>
  </si>
  <si>
    <r>
      <rPr>
        <strike/>
        <sz val="10"/>
        <color theme="1"/>
        <rFont val="Arial"/>
        <family val="2"/>
        <charset val="238"/>
      </rPr>
      <t>3</t>
    </r>
    <r>
      <rPr>
        <sz val="10"/>
        <color theme="1"/>
        <rFont val="Arial"/>
        <family val="2"/>
        <charset val="238"/>
      </rPr>
      <t xml:space="preserve"> 4 eurá</t>
    </r>
  </si>
  <si>
    <r>
      <rPr>
        <strike/>
        <sz val="10"/>
        <color theme="1"/>
        <rFont val="Arial"/>
        <family val="2"/>
        <charset val="238"/>
      </rPr>
      <t>27</t>
    </r>
    <r>
      <rPr>
        <sz val="10"/>
        <color theme="1"/>
        <rFont val="Arial"/>
        <family val="2"/>
        <charset val="238"/>
      </rPr>
      <t xml:space="preserve"> 30 eur</t>
    </r>
  </si>
  <si>
    <r>
      <rPr>
        <strike/>
        <sz val="10"/>
        <color theme="1"/>
        <rFont val="Arial"/>
        <family val="2"/>
        <charset val="238"/>
      </rPr>
      <t>53</t>
    </r>
    <r>
      <rPr>
        <sz val="10"/>
        <color theme="1"/>
        <rFont val="Arial"/>
        <family val="2"/>
        <charset val="238"/>
      </rPr>
      <t xml:space="preserve"> 60 eur </t>
    </r>
  </si>
  <si>
    <r>
      <rPr>
        <strike/>
        <sz val="10"/>
        <color theme="1"/>
        <rFont val="Arial"/>
        <family val="2"/>
        <charset val="238"/>
      </rPr>
      <t>27</t>
    </r>
    <r>
      <rPr>
        <sz val="10"/>
        <color theme="1"/>
        <rFont val="Arial"/>
        <family val="2"/>
        <charset val="238"/>
      </rPr>
      <t xml:space="preserve">  30 eur</t>
    </r>
  </si>
  <si>
    <r>
      <t xml:space="preserve">    5. zápis ďalšieho pôvodcu </t>
    </r>
    <r>
      <rPr>
        <strike/>
        <sz val="10"/>
        <color theme="1"/>
        <rFont val="Arial"/>
        <family val="2"/>
        <charset val="238"/>
      </rPr>
      <t>vynálezu</t>
    </r>
    <r>
      <rPr>
        <sz val="10"/>
        <color theme="1"/>
        <rFont val="Arial"/>
        <family val="2"/>
        <charset val="238"/>
      </rPr>
      <t>, prihlasovateľa alebo</t>
    </r>
  </si>
  <si>
    <r>
      <rPr>
        <strike/>
        <sz val="10"/>
        <color theme="1"/>
        <rFont val="Arial"/>
        <family val="2"/>
        <charset val="238"/>
      </rPr>
      <t>17</t>
    </r>
    <r>
      <rPr>
        <sz val="10"/>
        <color theme="1"/>
        <rFont val="Arial"/>
        <family val="2"/>
        <charset val="238"/>
      </rPr>
      <t xml:space="preserve">  20 eur </t>
    </r>
  </si>
  <si>
    <r>
      <t xml:space="preserve">    </t>
    </r>
    <r>
      <rPr>
        <strike/>
        <sz val="10"/>
        <color theme="1"/>
        <rFont val="Arial"/>
        <family val="2"/>
        <charset val="238"/>
      </rPr>
      <t>6. zápis  zmeny  mena,   priezviska  alebo  trvalého</t>
    </r>
  </si>
  <si>
    <r>
      <t xml:space="preserve">       </t>
    </r>
    <r>
      <rPr>
        <strike/>
        <sz val="10"/>
        <color theme="1"/>
        <rFont val="Arial"/>
        <family val="2"/>
        <charset val="238"/>
      </rPr>
      <t>pobytu,   obchodného  mena,   názvu  alebo  sídla</t>
    </r>
  </si>
  <si>
    <r>
      <t xml:space="preserve">       </t>
    </r>
    <r>
      <rPr>
        <strike/>
        <sz val="10"/>
        <color theme="1"/>
        <rFont val="Arial"/>
        <family val="2"/>
        <charset val="238"/>
      </rPr>
      <t>prihlasovateľa   patentovej   prihlášky,  pôvodcu</t>
    </r>
  </si>
  <si>
    <r>
      <t xml:space="preserve">       </t>
    </r>
    <r>
      <rPr>
        <strike/>
        <sz val="10"/>
        <color theme="1"/>
        <rFont val="Arial"/>
        <family val="2"/>
        <charset val="238"/>
      </rPr>
      <t>vynálezu alebo  majiteľa patentu do  registra, za</t>
    </r>
  </si>
  <si>
    <r>
      <t xml:space="preserve">       </t>
    </r>
    <r>
      <rPr>
        <strike/>
        <sz val="10"/>
        <color theme="1"/>
        <rFont val="Arial"/>
        <family val="2"/>
        <charset val="238"/>
      </rPr>
      <t xml:space="preserve">každú patentovú prihlášku alebo patent                  </t>
    </r>
  </si>
  <si>
    <r>
      <rPr>
        <strike/>
        <sz val="10"/>
        <color theme="1"/>
        <rFont val="Arial"/>
        <family val="2"/>
        <charset val="238"/>
      </rPr>
      <t>17</t>
    </r>
    <r>
      <rPr>
        <sz val="10"/>
        <color theme="1"/>
        <rFont val="Arial"/>
        <family val="2"/>
        <charset val="238"/>
      </rPr>
      <t xml:space="preserve"> 20 eur </t>
    </r>
  </si>
  <si>
    <r>
      <rPr>
        <strike/>
        <sz val="10"/>
        <color theme="1"/>
        <rFont val="Arial"/>
        <family val="2"/>
        <charset val="238"/>
      </rPr>
      <t>17</t>
    </r>
    <r>
      <rPr>
        <sz val="10"/>
        <color theme="1"/>
        <rFont val="Arial"/>
        <family val="2"/>
        <charset val="238"/>
      </rPr>
      <t xml:space="preserve"> 20 eur</t>
    </r>
  </si>
  <si>
    <r>
      <rPr>
        <strike/>
        <sz val="10"/>
        <color theme="1"/>
        <rFont val="Arial"/>
        <family val="2"/>
        <charset val="238"/>
      </rPr>
      <t>7</t>
    </r>
    <r>
      <rPr>
        <sz val="10"/>
        <color theme="1"/>
        <rFont val="Arial"/>
        <family val="2"/>
        <charset val="238"/>
      </rPr>
      <t xml:space="preserve"> 10 eur </t>
    </r>
  </si>
  <si>
    <r>
      <t xml:space="preserve"> b) Podanie  návrhu  na  zrušenie  patentu  </t>
    </r>
    <r>
      <rPr>
        <strike/>
        <sz val="10"/>
        <color theme="1"/>
        <rFont val="Arial"/>
        <family val="2"/>
        <charset val="238"/>
      </rPr>
      <t>po  uplynutí</t>
    </r>
  </si>
  <si>
    <r>
      <t xml:space="preserve">    </t>
    </r>
    <r>
      <rPr>
        <strike/>
        <sz val="10"/>
        <color theme="1"/>
        <rFont val="Arial"/>
        <family val="2"/>
        <charset val="238"/>
      </rPr>
      <t>šiestich  mesiacov  od  nadobudnutia  právoplatnosti</t>
    </r>
  </si>
  <si>
    <r>
      <t xml:space="preserve">    </t>
    </r>
    <r>
      <rPr>
        <strike/>
        <sz val="10"/>
        <color theme="1"/>
        <rFont val="Arial"/>
        <family val="2"/>
        <charset val="238"/>
      </rPr>
      <t>rozhodnutia o udelení patentu</t>
    </r>
    <r>
      <rPr>
        <sz val="10"/>
        <color theme="1"/>
        <rFont val="Arial"/>
        <family val="2"/>
        <charset val="238"/>
      </rPr>
      <t xml:space="preserve">                  </t>
    </r>
  </si>
  <si>
    <r>
      <t>50</t>
    </r>
    <r>
      <rPr>
        <sz val="10"/>
        <color theme="1"/>
        <rFont val="Arial"/>
        <family val="2"/>
        <charset val="238"/>
      </rPr>
      <t xml:space="preserve"> 200 eur </t>
    </r>
  </si>
  <si>
    <r>
      <t xml:space="preserve">    3. zápis ďalšieho pôvodcu </t>
    </r>
    <r>
      <rPr>
        <strike/>
        <sz val="10"/>
        <color theme="1"/>
        <rFont val="Arial"/>
        <family val="2"/>
        <charset val="238"/>
      </rPr>
      <t>úžitkového vzoru</t>
    </r>
    <r>
      <rPr>
        <sz val="10"/>
        <color theme="1"/>
        <rFont val="Arial"/>
        <family val="2"/>
        <charset val="238"/>
      </rPr>
      <t>, prihlasovateľa</t>
    </r>
  </si>
  <si>
    <r>
      <t xml:space="preserve">    </t>
    </r>
    <r>
      <rPr>
        <strike/>
        <sz val="10"/>
        <color theme="1"/>
        <rFont val="Arial"/>
        <family val="2"/>
        <charset val="238"/>
      </rPr>
      <t>4. zápis  zmeny  mena,   priezviska  alebo  trvalého</t>
    </r>
  </si>
  <si>
    <r>
      <t xml:space="preserve">       </t>
    </r>
    <r>
      <rPr>
        <strike/>
        <sz val="10"/>
        <color theme="1"/>
        <rFont val="Arial"/>
        <family val="2"/>
        <charset val="238"/>
      </rPr>
      <t>prihlasovateľa    úžitkového    vzoru,    pôvodcu</t>
    </r>
  </si>
  <si>
    <r>
      <t xml:space="preserve">       </t>
    </r>
    <r>
      <rPr>
        <strike/>
        <sz val="10"/>
        <color theme="1"/>
        <rFont val="Arial"/>
        <family val="2"/>
        <charset val="238"/>
      </rPr>
      <t>úžitkového vzoru alebo majiteľa úžitkového vzoru,</t>
    </r>
  </si>
  <si>
    <r>
      <t xml:space="preserve">       </t>
    </r>
    <r>
      <rPr>
        <strike/>
        <sz val="10"/>
        <color theme="1"/>
        <rFont val="Arial"/>
        <family val="2"/>
        <charset val="238"/>
      </rPr>
      <t xml:space="preserve">za každú prihlášku alebo zapísaný úžitkový vzor         </t>
    </r>
  </si>
  <si>
    <r>
      <t xml:space="preserve">    5</t>
    </r>
    <r>
      <rPr>
        <strike/>
        <sz val="10"/>
        <color theme="1"/>
        <rFont val="Arial"/>
        <family val="2"/>
        <charset val="238"/>
      </rPr>
      <t>. zápis  zmeny  zástupcu prihlasovateľa alebo majiteľa</t>
    </r>
  </si>
  <si>
    <r>
      <t xml:space="preserve">       </t>
    </r>
    <r>
      <rPr>
        <strike/>
        <sz val="10"/>
        <color theme="1"/>
        <rFont val="Arial"/>
        <family val="2"/>
        <charset val="238"/>
      </rPr>
      <t>úžitkového vzoru, za každú prihlášku</t>
    </r>
  </si>
  <si>
    <r>
      <t xml:space="preserve">       </t>
    </r>
    <r>
      <rPr>
        <strike/>
        <sz val="10"/>
        <color theme="1"/>
        <rFont val="Arial"/>
        <family val="2"/>
        <charset val="238"/>
      </rPr>
      <t xml:space="preserve"> úžitkového    vzoru alebo zapísaných úžitkových vzorov</t>
    </r>
  </si>
  <si>
    <r>
      <t xml:space="preserve">       do registra </t>
    </r>
    <r>
      <rPr>
        <strike/>
        <sz val="10"/>
        <color theme="1"/>
        <rFont val="Arial"/>
        <family val="2"/>
        <charset val="238"/>
      </rPr>
      <t>úžitkových  vzorov</t>
    </r>
    <r>
      <rPr>
        <sz val="10"/>
        <color theme="1"/>
        <rFont val="Arial"/>
        <family val="2"/>
        <charset val="238"/>
      </rPr>
      <t>, za každú prihlášku</t>
    </r>
  </si>
  <si>
    <r>
      <t xml:space="preserve">       úžitkového vzoru alebo </t>
    </r>
    <r>
      <rPr>
        <strike/>
        <sz val="10"/>
        <color theme="1"/>
        <rFont val="Arial"/>
        <family val="2"/>
        <charset val="238"/>
      </rPr>
      <t>zapísaný</t>
    </r>
    <r>
      <rPr>
        <sz val="10"/>
        <color theme="1"/>
        <rFont val="Arial"/>
        <family val="2"/>
        <charset val="238"/>
      </rPr>
      <t xml:space="preserve"> úžitkový vzor   </t>
    </r>
  </si>
  <si>
    <r>
      <t>27</t>
    </r>
    <r>
      <rPr>
        <sz val="10"/>
        <color theme="1"/>
        <rFont val="Arial"/>
        <family val="2"/>
        <charset val="238"/>
      </rPr>
      <t xml:space="preserve"> 50 eur</t>
    </r>
  </si>
  <si>
    <r>
      <t>50</t>
    </r>
    <r>
      <rPr>
        <sz val="10"/>
        <color theme="1"/>
        <rFont val="Arial"/>
        <family val="2"/>
        <charset val="238"/>
      </rPr>
      <t> 100 eur</t>
    </r>
  </si>
  <si>
    <r>
      <rPr>
        <strike/>
        <sz val="10"/>
        <color theme="1"/>
        <rFont val="Arial"/>
        <family val="2"/>
        <charset val="238"/>
      </rPr>
      <t>133</t>
    </r>
    <r>
      <rPr>
        <sz val="10"/>
        <color theme="1"/>
        <rFont val="Arial"/>
        <family val="2"/>
        <charset val="238"/>
      </rPr>
      <t xml:space="preserve"> 150  eur</t>
    </r>
  </si>
  <si>
    <r>
      <rPr>
        <strike/>
        <sz val="10"/>
        <color theme="1"/>
        <rFont val="Arial"/>
        <family val="2"/>
        <charset val="238"/>
      </rPr>
      <t>266</t>
    </r>
    <r>
      <rPr>
        <sz val="10"/>
        <color theme="1"/>
        <rFont val="Arial"/>
        <family val="2"/>
        <charset val="238"/>
      </rPr>
      <t xml:space="preserve"> 300 eur</t>
    </r>
  </si>
  <si>
    <r>
      <rPr>
        <strike/>
        <sz val="10"/>
        <color theme="1"/>
        <rFont val="Arial"/>
        <family val="2"/>
        <charset val="238"/>
      </rPr>
      <t>531</t>
    </r>
    <r>
      <rPr>
        <sz val="10"/>
        <color theme="1"/>
        <rFont val="Arial"/>
        <family val="2"/>
        <charset val="238"/>
      </rPr>
      <t xml:space="preserve"> 600 eur</t>
    </r>
  </si>
  <si>
    <r>
      <rPr>
        <strike/>
        <sz val="10"/>
        <color theme="1"/>
        <rFont val="Arial"/>
        <family val="2"/>
        <charset val="238"/>
      </rPr>
      <t>13</t>
    </r>
    <r>
      <rPr>
        <sz val="10"/>
        <color theme="1"/>
        <rFont val="Arial"/>
        <family val="2"/>
        <charset val="238"/>
      </rPr>
      <t xml:space="preserve"> 20 eur </t>
    </r>
  </si>
  <si>
    <r>
      <rPr>
        <strike/>
        <sz val="10"/>
        <color theme="1"/>
        <rFont val="Arial"/>
        <family val="2"/>
        <charset val="238"/>
      </rPr>
      <t>33</t>
    </r>
    <r>
      <rPr>
        <sz val="10"/>
        <color theme="1"/>
        <rFont val="Arial"/>
        <family val="2"/>
        <charset val="238"/>
      </rPr>
      <t xml:space="preserve"> 20 eur </t>
    </r>
  </si>
  <si>
    <r>
      <t xml:space="preserve">    3. zápis ďalšieho pôvodcu </t>
    </r>
    <r>
      <rPr>
        <strike/>
        <sz val="10"/>
        <color theme="1"/>
        <rFont val="Arial"/>
        <family val="2"/>
        <charset val="238"/>
      </rPr>
      <t>dizajnu</t>
    </r>
    <r>
      <rPr>
        <sz val="10"/>
        <color theme="1"/>
        <rFont val="Arial"/>
        <family val="2"/>
        <charset val="238"/>
      </rPr>
      <t>, prihlasovateľa</t>
    </r>
  </si>
  <si>
    <r>
      <t xml:space="preserve">       </t>
    </r>
    <r>
      <rPr>
        <strike/>
        <sz val="10"/>
        <color theme="1"/>
        <rFont val="Arial"/>
        <family val="2"/>
        <charset val="238"/>
      </rPr>
      <t>prihlasovateľa,  pôvodcu  dizajnu  alebo majiteľa</t>
    </r>
  </si>
  <si>
    <r>
      <t xml:space="preserve">       </t>
    </r>
    <r>
      <rPr>
        <strike/>
        <sz val="10"/>
        <color theme="1"/>
        <rFont val="Arial"/>
        <family val="2"/>
        <charset val="238"/>
      </rPr>
      <t>zapísaného  dizajnu, za  každú prihlášku  dizajnu</t>
    </r>
  </si>
  <si>
    <r>
      <t xml:space="preserve">       </t>
    </r>
    <r>
      <rPr>
        <strike/>
        <sz val="10"/>
        <color theme="1"/>
        <rFont val="Arial"/>
        <family val="2"/>
        <charset val="238"/>
      </rPr>
      <t xml:space="preserve">alebo zapísaný dizajn                                   </t>
    </r>
  </si>
  <si>
    <r>
      <t xml:space="preserve">    5</t>
    </r>
    <r>
      <rPr>
        <strike/>
        <sz val="10"/>
        <color theme="1"/>
        <rFont val="Arial"/>
        <family val="2"/>
        <charset val="238"/>
      </rPr>
      <t>. zápis  zmeny  zástupcu prihlasovateľa dizajnu alebo</t>
    </r>
  </si>
  <si>
    <r>
      <t xml:space="preserve">       </t>
    </r>
    <r>
      <rPr>
        <strike/>
        <sz val="10"/>
        <color theme="1"/>
        <rFont val="Arial"/>
        <family val="2"/>
        <charset val="238"/>
      </rPr>
      <t xml:space="preserve"> alebo zapísaný dizajn</t>
    </r>
  </si>
  <si>
    <r>
      <t xml:space="preserve">    </t>
    </r>
    <r>
      <rPr>
        <strike/>
        <sz val="10"/>
        <color theme="1"/>
        <rFont val="Arial"/>
        <family val="2"/>
        <charset val="238"/>
      </rPr>
      <t xml:space="preserve">výrobku patrí do rozsahu zapísaného dizajnu              </t>
    </r>
  </si>
  <si>
    <r>
      <rPr>
        <strike/>
        <sz val="10"/>
        <color theme="1"/>
        <rFont val="Arial"/>
        <family val="2"/>
        <charset val="238"/>
      </rPr>
      <t>166</t>
    </r>
    <r>
      <rPr>
        <sz val="10"/>
        <color theme="1"/>
        <rFont val="Arial"/>
        <family val="2"/>
        <charset val="238"/>
      </rPr>
      <t xml:space="preserve"> 100 eur </t>
    </r>
  </si>
  <si>
    <r>
      <t xml:space="preserve">    2. zápis ďalšieho  pôvodcu </t>
    </r>
    <r>
      <rPr>
        <strike/>
        <sz val="10"/>
        <color theme="1"/>
        <rFont val="Arial"/>
        <family val="2"/>
        <charset val="238"/>
      </rPr>
      <t>topografie polovodičových</t>
    </r>
  </si>
  <si>
    <r>
      <t xml:space="preserve">    </t>
    </r>
    <r>
      <rPr>
        <strike/>
        <sz val="10"/>
        <color theme="1"/>
        <rFont val="Arial"/>
        <family val="2"/>
        <charset val="238"/>
      </rPr>
      <t>3. zápis  zmeny  mena,   priezviska  alebo  trvalého</t>
    </r>
  </si>
  <si>
    <r>
      <t xml:space="preserve">       </t>
    </r>
    <r>
      <rPr>
        <strike/>
        <sz val="10"/>
        <color theme="1"/>
        <rFont val="Arial"/>
        <family val="2"/>
        <charset val="238"/>
      </rPr>
      <t>prihlasovateľa      topografie     polovodičových</t>
    </r>
  </si>
  <si>
    <r>
      <t xml:space="preserve">       </t>
    </r>
    <r>
      <rPr>
        <strike/>
        <sz val="10"/>
        <color theme="1"/>
        <rFont val="Arial"/>
        <family val="2"/>
        <charset val="238"/>
      </rPr>
      <t>výrobkov,   pôvodcu   topografie   polovodičových</t>
    </r>
  </si>
  <si>
    <r>
      <t xml:space="preserve">       </t>
    </r>
    <r>
      <rPr>
        <strike/>
        <sz val="10"/>
        <color theme="1"/>
        <rFont val="Arial"/>
        <family val="2"/>
        <charset val="238"/>
      </rPr>
      <t>výrobkov alebo majiteľa topografie polovodičových</t>
    </r>
  </si>
  <si>
    <r>
      <t xml:space="preserve">       </t>
    </r>
    <r>
      <rPr>
        <strike/>
        <sz val="10"/>
        <color theme="1"/>
        <rFont val="Arial"/>
        <family val="2"/>
        <charset val="238"/>
      </rPr>
      <t>výrobkov,  za  každú   prihlášku  alebo  zapísanú</t>
    </r>
  </si>
  <si>
    <r>
      <t xml:space="preserve">       </t>
    </r>
    <r>
      <rPr>
        <strike/>
        <sz val="10"/>
        <color theme="1"/>
        <rFont val="Arial"/>
        <family val="2"/>
        <charset val="238"/>
      </rPr>
      <t xml:space="preserve">topografiu polovodičových výrobkov                      </t>
    </r>
  </si>
  <si>
    <r>
      <rPr>
        <strike/>
        <sz val="10"/>
        <color theme="1"/>
        <rFont val="Arial"/>
        <family val="2"/>
        <charset val="238"/>
      </rPr>
      <t>133</t>
    </r>
    <r>
      <rPr>
        <sz val="10"/>
        <color theme="1"/>
        <rFont val="Arial"/>
        <family val="2"/>
        <charset val="238"/>
      </rPr>
      <t xml:space="preserve"> 100 eur</t>
    </r>
  </si>
  <si>
    <r>
      <t xml:space="preserve"> </t>
    </r>
    <r>
      <rPr>
        <strike/>
        <sz val="10"/>
        <color theme="1"/>
        <rFont val="Arial"/>
        <family val="2"/>
        <charset val="238"/>
      </rPr>
      <t xml:space="preserve">c) Návrh na odňatie a prepis majiteľa ochrannej známky       </t>
    </r>
  </si>
  <si>
    <r>
      <t xml:space="preserve">    zúženie  zoznamu  tovarov   a  služieb</t>
    </r>
    <r>
      <rPr>
        <strike/>
        <sz val="10"/>
        <color theme="1"/>
        <rFont val="Arial"/>
        <family val="2"/>
        <charset val="238"/>
      </rPr>
      <t>,  vzdanie  sa</t>
    </r>
  </si>
  <si>
    <r>
      <t xml:space="preserve">    majiteľa, zástupcu</t>
    </r>
    <r>
      <rPr>
        <sz val="10"/>
        <color theme="1"/>
        <rFont val="Arial"/>
        <family val="2"/>
        <charset val="238"/>
      </rPr>
      <t xml:space="preserve">                                        </t>
    </r>
  </si>
  <si>
    <t xml:space="preserve">       7. zápis zmeny zástupcu prihlasovateľa patentovej prihlášky </t>
  </si>
  <si>
    <t xml:space="preserve">       za každú patentovú prihlášku alebo patent</t>
  </si>
  <si>
    <t xml:space="preserve">        alebo majiteľa patentu do registra,</t>
  </si>
  <si>
    <t>vykonanej úradom alebo pobočkou Vyšehradského</t>
  </si>
  <si>
    <t>patentového inštitútu podľa medzinárodného dohovoru</t>
  </si>
  <si>
    <t xml:space="preserve">       alebo majiteľa do registra</t>
  </si>
  <si>
    <t xml:space="preserve">     6. zápis licenčnej zmluvy, zápie jej zmeny alebo zápis jej ukončenia</t>
  </si>
  <si>
    <t xml:space="preserve">       úžitkový vzor                   </t>
  </si>
  <si>
    <t xml:space="preserve">   10. zápis exekúcie alebo zápis jej ukončenia do registra,</t>
  </si>
  <si>
    <t xml:space="preserve">        za každú prihlášku úžitkového vzoru alebo úžitkový vzor    </t>
  </si>
  <si>
    <t xml:space="preserve">    6. zápis licenčnej zmluvy, zápis jej zmeny  alebo zápis jej ukončenia</t>
  </si>
  <si>
    <t xml:space="preserve">       za každú prihlášku dizajnu alebo zapísaný dizajn     </t>
  </si>
  <si>
    <r>
      <t xml:space="preserve"> </t>
    </r>
    <r>
      <rPr>
        <strike/>
        <sz val="10"/>
        <color theme="1"/>
        <rFont val="Arial"/>
        <family val="2"/>
        <charset val="238"/>
      </rPr>
      <t>b)</t>
    </r>
    <r>
      <rPr>
        <sz val="10"/>
        <color theme="1"/>
        <rFont val="Arial"/>
        <family val="2"/>
        <charset val="238"/>
      </rPr>
      <t xml:space="preserve"> Podanie návrhu na výmaz</t>
    </r>
  </si>
  <si>
    <r>
      <t xml:space="preserve">       </t>
    </r>
    <r>
      <rPr>
        <strike/>
        <sz val="10"/>
        <color theme="1"/>
        <rFont val="Arial"/>
        <family val="2"/>
        <charset val="238"/>
      </rPr>
      <t>výrobkov</t>
    </r>
    <r>
      <rPr>
        <sz val="10"/>
        <color theme="1"/>
        <rFont val="Arial"/>
        <family val="2"/>
        <charset val="238"/>
      </rPr>
      <t xml:space="preserve"> do registra</t>
    </r>
  </si>
  <si>
    <t xml:space="preserve">  5. zápis licenčnej zmluvy, zápis jej zmeny alebo zápis jej ukončenia</t>
  </si>
  <si>
    <r>
      <t xml:space="preserve">       alebo prechodu </t>
    </r>
    <r>
      <rPr>
        <strike/>
        <sz val="10"/>
        <color theme="1"/>
        <rFont val="Calibri"/>
        <family val="2"/>
        <charset val="238"/>
        <scheme val="minor"/>
      </rPr>
      <t>práva na</t>
    </r>
    <r>
      <rPr>
        <sz val="10"/>
        <color theme="1"/>
        <rFont val="Calibri"/>
        <family val="2"/>
        <charset val="238"/>
        <scheme val="minor"/>
      </rPr>
      <t xml:space="preserve">  ochrannej známky na iného</t>
    </r>
  </si>
  <si>
    <r>
      <t xml:space="preserve">    </t>
    </r>
    <r>
      <rPr>
        <strike/>
        <sz val="10"/>
        <color theme="1"/>
        <rFont val="Arial"/>
        <family val="2"/>
        <charset val="238"/>
      </rPr>
      <t>2. zápis  zmeny  mena,   priezviska  alebo  trvalého</t>
    </r>
  </si>
  <si>
    <r>
      <t xml:space="preserve">       </t>
    </r>
    <r>
      <rPr>
        <strike/>
        <sz val="10"/>
        <color theme="1"/>
        <rFont val="Calibri"/>
        <family val="2"/>
        <charset val="238"/>
        <scheme val="minor"/>
      </rPr>
      <t>pobytu,   obchodného  mena,   názvu  alebo  sídla</t>
    </r>
  </si>
  <si>
    <r>
      <t xml:space="preserve">       </t>
    </r>
    <r>
      <rPr>
        <strike/>
        <sz val="10"/>
        <color theme="1"/>
        <rFont val="Calibri"/>
        <family val="2"/>
        <charset val="238"/>
        <scheme val="minor"/>
      </rPr>
      <t>prihlasovateľa  alebo majiteľa  ochrannej známky,</t>
    </r>
  </si>
  <si>
    <r>
      <t xml:space="preserve">       </t>
    </r>
    <r>
      <rPr>
        <strike/>
        <sz val="10"/>
        <color theme="1"/>
        <rFont val="Calibri"/>
        <family val="2"/>
        <charset val="238"/>
        <scheme val="minor"/>
      </rPr>
      <t xml:space="preserve">za každú prihlášku alebo zapísanú ochrannú známku       </t>
    </r>
  </si>
  <si>
    <t xml:space="preserve">    4. zápis licenčnej zmluvy, zápis jej zmeny  alebo zápis jej ukončenia</t>
  </si>
  <si>
    <t xml:space="preserve">       ochrannej známky alebo ochrannú známku                     </t>
  </si>
  <si>
    <t xml:space="preserve">       alebo ochrannú známku                   </t>
  </si>
  <si>
    <t>reálne navýšenie/zníženie</t>
  </si>
  <si>
    <r>
      <rPr>
        <strike/>
        <sz val="10"/>
        <color theme="1"/>
        <rFont val="Arial"/>
        <family val="2"/>
        <charset val="238"/>
      </rPr>
      <t>33</t>
    </r>
    <r>
      <rPr>
        <sz val="10"/>
        <color theme="1"/>
        <rFont val="Arial"/>
        <family val="2"/>
        <charset val="238"/>
      </rPr>
      <t xml:space="preserve"> 30 eur </t>
    </r>
  </si>
  <si>
    <r>
      <rPr>
        <strike/>
        <sz val="10"/>
        <color theme="1"/>
        <rFont val="Arial"/>
        <family val="2"/>
        <charset val="238"/>
      </rPr>
      <t>66</t>
    </r>
    <r>
      <rPr>
        <sz val="10"/>
        <color theme="1"/>
        <rFont val="Arial"/>
        <family val="2"/>
        <charset val="238"/>
      </rPr>
      <t xml:space="preserve">  50 eur</t>
    </r>
  </si>
  <si>
    <r>
      <rPr>
        <strike/>
        <sz val="10"/>
        <color theme="1"/>
        <rFont val="Arial"/>
        <family val="2"/>
        <charset val="238"/>
      </rPr>
      <t>133</t>
    </r>
    <r>
      <rPr>
        <sz val="10"/>
        <color theme="1"/>
        <rFont val="Arial"/>
        <family val="2"/>
        <charset val="238"/>
      </rPr>
      <t xml:space="preserve">  100 eur</t>
    </r>
  </si>
  <si>
    <r>
      <rPr>
        <strike/>
        <sz val="10"/>
        <color theme="1"/>
        <rFont val="Arial"/>
        <family val="2"/>
        <charset val="238"/>
      </rPr>
      <t>66</t>
    </r>
    <r>
      <rPr>
        <sz val="10"/>
        <color theme="1"/>
        <rFont val="Arial"/>
        <family val="2"/>
        <charset val="238"/>
      </rPr>
      <t xml:space="preserve"> 50 eur</t>
    </r>
  </si>
  <si>
    <r>
      <rPr>
        <strike/>
        <sz val="10"/>
        <color theme="1"/>
        <rFont val="Arial"/>
        <family val="2"/>
        <charset val="238"/>
      </rPr>
      <t>33</t>
    </r>
    <r>
      <rPr>
        <sz val="10"/>
        <color theme="1"/>
        <rFont val="Arial"/>
        <family val="2"/>
        <charset val="238"/>
      </rPr>
      <t xml:space="preserve"> 100 eur</t>
    </r>
  </si>
  <si>
    <r>
      <t>27</t>
    </r>
    <r>
      <rPr>
        <sz val="10"/>
        <color theme="1"/>
        <rFont val="Arial"/>
        <family val="2"/>
        <charset val="238"/>
      </rPr>
      <t xml:space="preserve"> 40 eur (pôv. 50)</t>
    </r>
  </si>
  <si>
    <r>
      <t>50</t>
    </r>
    <r>
      <rPr>
        <sz val="10"/>
        <color theme="1"/>
        <rFont val="Arial"/>
        <family val="2"/>
        <charset val="238"/>
      </rPr>
      <t> 80 eur (pôv. 100)</t>
    </r>
  </si>
  <si>
    <r>
      <rPr>
        <strike/>
        <sz val="10"/>
        <color theme="1"/>
        <rFont val="Arial"/>
        <family val="2"/>
        <charset val="238"/>
      </rPr>
      <t>33</t>
    </r>
    <r>
      <rPr>
        <sz val="10"/>
        <color theme="1"/>
        <rFont val="Arial"/>
        <family val="2"/>
        <charset val="238"/>
      </rPr>
      <t xml:space="preserve"> 34 eur (pôv. 50)</t>
    </r>
  </si>
  <si>
    <r>
      <rPr>
        <strike/>
        <sz val="10"/>
        <color theme="1"/>
        <rFont val="Arial"/>
        <family val="2"/>
        <charset val="238"/>
      </rPr>
      <t>66</t>
    </r>
    <r>
      <rPr>
        <sz val="10"/>
        <color theme="1"/>
        <rFont val="Arial"/>
        <family val="2"/>
        <charset val="238"/>
      </rPr>
      <t xml:space="preserve"> 68 eur (pôv. 100)</t>
    </r>
  </si>
  <si>
    <t>Pozn.: farebne sú zvýraznené nové správne poplatky (tehlová) a upravené poplatky po MPK (modrá).</t>
  </si>
  <si>
    <r>
      <t xml:space="preserve"> e) </t>
    </r>
    <r>
      <rPr>
        <strike/>
        <sz val="10"/>
        <color theme="1"/>
        <rFont val="Arial"/>
        <family val="2"/>
        <charset val="238"/>
      </rPr>
      <t>Podanie  návrhu na  odňatie a  prepis patentu  alebo</t>
    </r>
  </si>
  <si>
    <r>
      <t xml:space="preserve">    </t>
    </r>
    <r>
      <rPr>
        <strike/>
        <sz val="10"/>
        <color theme="1"/>
        <rFont val="Arial"/>
        <family val="2"/>
        <charset val="238"/>
      </rPr>
      <t>patentovej prihlášky</t>
    </r>
    <r>
      <rPr>
        <sz val="10"/>
        <color theme="1"/>
        <rFont val="Arial"/>
        <family val="2"/>
        <charset val="238"/>
      </rPr>
      <t xml:space="preserve">                                       </t>
    </r>
  </si>
  <si>
    <r>
      <t xml:space="preserve"> </t>
    </r>
    <r>
      <rPr>
        <strike/>
        <sz val="10"/>
        <color theme="1"/>
        <rFont val="Arial"/>
        <family val="2"/>
        <charset val="238"/>
      </rPr>
      <t>d) Podanie žiadosti o prepis majiteľa úžitkového vzoru</t>
    </r>
    <r>
      <rPr>
        <sz val="10"/>
        <color theme="1"/>
        <rFont val="Arial"/>
        <family val="2"/>
        <charset val="238"/>
      </rPr>
      <t xml:space="preserve">       </t>
    </r>
  </si>
  <si>
    <r>
      <rPr>
        <strike/>
        <sz val="10"/>
        <color theme="1"/>
        <rFont val="Arial"/>
        <family val="2"/>
        <charset val="238"/>
      </rPr>
      <t>33 eur</t>
    </r>
    <r>
      <rPr>
        <sz val="10"/>
        <color theme="1"/>
        <rFont val="Arial"/>
        <family val="2"/>
        <charset val="238"/>
      </rPr>
      <t xml:space="preserve"> </t>
    </r>
  </si>
</sst>
</file>

<file path=xl/styles.xml><?xml version="1.0" encoding="utf-8"?>
<styleSheet xmlns="http://schemas.openxmlformats.org/spreadsheetml/2006/main">
  <fonts count="15">
    <font>
      <sz val="11"/>
      <color theme="1"/>
      <name val="Calibri"/>
      <family val="2"/>
      <charset val="238"/>
      <scheme val="minor"/>
    </font>
    <font>
      <b/>
      <sz val="11"/>
      <color theme="1"/>
      <name val="Calibri"/>
      <family val="2"/>
      <charset val="238"/>
      <scheme val="minor"/>
    </font>
    <font>
      <sz val="8"/>
      <color theme="1"/>
      <name val="Arial"/>
      <family val="2"/>
      <charset val="238"/>
    </font>
    <font>
      <b/>
      <sz val="8"/>
      <color theme="1"/>
      <name val="Arial"/>
      <family val="2"/>
      <charset val="238"/>
    </font>
    <font>
      <u/>
      <sz val="11"/>
      <color theme="10"/>
      <name val="Calibri"/>
      <family val="2"/>
      <charset val="238"/>
    </font>
    <font>
      <b/>
      <sz val="14"/>
      <color theme="1"/>
      <name val="Arial"/>
      <family val="2"/>
      <charset val="238"/>
    </font>
    <font>
      <sz val="14"/>
      <color theme="1"/>
      <name val="Calibri"/>
      <family val="2"/>
      <charset val="238"/>
      <scheme val="minor"/>
    </font>
    <font>
      <sz val="14"/>
      <color theme="1"/>
      <name val="Arial"/>
      <family val="2"/>
      <charset val="238"/>
    </font>
    <font>
      <b/>
      <sz val="14"/>
      <color theme="1"/>
      <name val="Calibri"/>
      <family val="2"/>
      <charset val="238"/>
      <scheme val="minor"/>
    </font>
    <font>
      <b/>
      <sz val="10"/>
      <color theme="1"/>
      <name val="Arial"/>
      <family val="2"/>
      <charset val="238"/>
    </font>
    <font>
      <sz val="10"/>
      <color theme="1"/>
      <name val="Arial"/>
      <family val="2"/>
      <charset val="238"/>
    </font>
    <font>
      <strike/>
      <sz val="10"/>
      <color theme="1"/>
      <name val="Arial"/>
      <family val="2"/>
      <charset val="238"/>
    </font>
    <font>
      <sz val="10"/>
      <color theme="1"/>
      <name val="Calibri"/>
      <family val="2"/>
      <charset val="238"/>
      <scheme val="minor"/>
    </font>
    <font>
      <strike/>
      <sz val="10"/>
      <color theme="1"/>
      <name val="Calibri"/>
      <family val="2"/>
      <charset val="238"/>
      <scheme val="minor"/>
    </font>
    <font>
      <b/>
      <i/>
      <sz val="14"/>
      <color theme="1"/>
      <name val="Calibri"/>
      <family val="2"/>
      <charset val="238"/>
      <scheme val="minor"/>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00B0F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143">
    <xf numFmtId="0" fontId="0" fillId="0" borderId="0" xfId="0"/>
    <xf numFmtId="0" fontId="2" fillId="0" borderId="0" xfId="0" applyFont="1"/>
    <xf numFmtId="0" fontId="3" fillId="0" borderId="0" xfId="0" applyFont="1"/>
    <xf numFmtId="0" fontId="2" fillId="0" borderId="0" xfId="0" applyFont="1" applyAlignment="1">
      <alignment horizontal="justify"/>
    </xf>
    <xf numFmtId="0" fontId="2" fillId="0" borderId="0" xfId="0" applyFont="1" applyAlignment="1">
      <alignment horizontal="center"/>
    </xf>
    <xf numFmtId="4" fontId="0" fillId="0" borderId="0" xfId="0" applyNumberFormat="1" applyAlignment="1">
      <alignment horizontal="center"/>
    </xf>
    <xf numFmtId="4" fontId="2" fillId="0" borderId="0" xfId="0" applyNumberFormat="1" applyFont="1" applyAlignment="1">
      <alignment horizontal="center"/>
    </xf>
    <xf numFmtId="4" fontId="1" fillId="0" borderId="0" xfId="0" applyNumberFormat="1" applyFont="1" applyAlignment="1">
      <alignment horizontal="center"/>
    </xf>
    <xf numFmtId="0" fontId="0" fillId="0" borderId="3" xfId="0" applyBorder="1"/>
    <xf numFmtId="4" fontId="2" fillId="0" borderId="4" xfId="0" applyNumberFormat="1" applyFont="1" applyBorder="1" applyAlignment="1">
      <alignment horizontal="center"/>
    </xf>
    <xf numFmtId="0" fontId="0" fillId="0" borderId="0" xfId="0" applyBorder="1"/>
    <xf numFmtId="4" fontId="2" fillId="0" borderId="0" xfId="0" applyNumberFormat="1" applyFont="1" applyBorder="1" applyAlignment="1">
      <alignment horizontal="center"/>
    </xf>
    <xf numFmtId="4" fontId="2" fillId="0" borderId="9" xfId="0" applyNumberFormat="1" applyFont="1" applyBorder="1" applyAlignment="1">
      <alignment horizontal="center"/>
    </xf>
    <xf numFmtId="0" fontId="2" fillId="0" borderId="0" xfId="0" applyFont="1" applyBorder="1" applyAlignment="1">
      <alignment horizontal="justify"/>
    </xf>
    <xf numFmtId="4" fontId="2" fillId="0" borderId="7" xfId="0" applyNumberFormat="1" applyFont="1" applyBorder="1" applyAlignment="1">
      <alignment horizontal="center"/>
    </xf>
    <xf numFmtId="0" fontId="0" fillId="0" borderId="6" xfId="0" applyBorder="1"/>
    <xf numFmtId="0" fontId="5" fillId="0" borderId="0" xfId="0" applyFont="1" applyAlignment="1">
      <alignment horizontal="center"/>
    </xf>
    <xf numFmtId="0" fontId="2" fillId="0" borderId="0" xfId="0" applyFont="1" applyBorder="1"/>
    <xf numFmtId="0" fontId="5" fillId="0" borderId="0" xfId="0" applyFont="1" applyAlignment="1">
      <alignment horizontal="left"/>
    </xf>
    <xf numFmtId="0" fontId="6" fillId="0" borderId="0" xfId="0" applyFont="1"/>
    <xf numFmtId="4" fontId="7" fillId="0" borderId="0" xfId="0" applyNumberFormat="1" applyFont="1" applyAlignment="1">
      <alignment horizontal="center"/>
    </xf>
    <xf numFmtId="0" fontId="5" fillId="0" borderId="0" xfId="0" applyFont="1"/>
    <xf numFmtId="4" fontId="5" fillId="0" borderId="0" xfId="0" applyNumberFormat="1" applyFont="1" applyAlignment="1">
      <alignment horizontal="center"/>
    </xf>
    <xf numFmtId="0" fontId="1" fillId="0" borderId="4" xfId="0" applyFont="1" applyBorder="1" applyAlignment="1">
      <alignment horizontal="center"/>
    </xf>
    <xf numFmtId="0" fontId="1" fillId="0" borderId="7" xfId="0" applyFont="1" applyBorder="1" applyAlignment="1">
      <alignment horizontal="center"/>
    </xf>
    <xf numFmtId="4" fontId="8" fillId="0" borderId="1" xfId="0" applyNumberFormat="1" applyFont="1" applyBorder="1" applyAlignment="1">
      <alignment horizontal="left"/>
    </xf>
    <xf numFmtId="4" fontId="6" fillId="0" borderId="1" xfId="0" applyNumberFormat="1" applyFont="1" applyBorder="1" applyAlignment="1">
      <alignment horizontal="center"/>
    </xf>
    <xf numFmtId="0" fontId="8" fillId="0" borderId="1" xfId="0" applyFont="1" applyBorder="1" applyAlignment="1">
      <alignment horizontal="left"/>
    </xf>
    <xf numFmtId="0" fontId="8" fillId="0" borderId="1" xfId="0" applyFont="1" applyBorder="1" applyAlignment="1"/>
    <xf numFmtId="4" fontId="8" fillId="0" borderId="1" xfId="0" applyNumberFormat="1" applyFont="1" applyBorder="1" applyAlignment="1">
      <alignment horizontal="center"/>
    </xf>
    <xf numFmtId="4" fontId="1" fillId="0" borderId="10" xfId="0" applyNumberFormat="1" applyFont="1" applyBorder="1" applyAlignment="1">
      <alignment horizontal="center"/>
    </xf>
    <xf numFmtId="4" fontId="1" fillId="0" borderId="11" xfId="0" applyNumberFormat="1" applyFont="1" applyBorder="1" applyAlignment="1">
      <alignment horizontal="center"/>
    </xf>
    <xf numFmtId="4" fontId="0" fillId="0" borderId="10" xfId="0" applyNumberFormat="1" applyBorder="1" applyAlignment="1">
      <alignment horizontal="center"/>
    </xf>
    <xf numFmtId="4" fontId="2" fillId="0" borderId="12" xfId="0" applyNumberFormat="1" applyFont="1" applyBorder="1" applyAlignment="1">
      <alignment horizontal="center"/>
    </xf>
    <xf numFmtId="4" fontId="2" fillId="0" borderId="11" xfId="0" applyNumberFormat="1" applyFont="1" applyBorder="1" applyAlignment="1">
      <alignment horizontal="center"/>
    </xf>
    <xf numFmtId="4" fontId="2" fillId="0" borderId="10" xfId="0" applyNumberFormat="1"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2" fillId="0" borderId="0" xfId="1" applyFont="1" applyBorder="1" applyAlignment="1" applyProtection="1">
      <alignment horizontal="justify"/>
    </xf>
    <xf numFmtId="4" fontId="2" fillId="0" borderId="6" xfId="0" applyNumberFormat="1" applyFont="1" applyBorder="1" applyAlignment="1">
      <alignment horizontal="center"/>
    </xf>
    <xf numFmtId="0" fontId="9" fillId="0" borderId="2" xfId="0" applyFont="1" applyBorder="1" applyAlignment="1">
      <alignment horizontal="center"/>
    </xf>
    <xf numFmtId="0" fontId="9" fillId="0" borderId="5" xfId="0" applyFont="1" applyBorder="1"/>
    <xf numFmtId="0" fontId="10" fillId="0" borderId="2" xfId="0" applyFont="1" applyBorder="1" applyAlignment="1">
      <alignment horizontal="center"/>
    </xf>
    <xf numFmtId="0" fontId="10" fillId="0" borderId="8" xfId="0" applyFont="1" applyBorder="1" applyAlignment="1">
      <alignment horizontal="justify"/>
    </xf>
    <xf numFmtId="0" fontId="10" fillId="0" borderId="15" xfId="0" applyFont="1" applyBorder="1" applyAlignment="1">
      <alignment horizontal="justify"/>
    </xf>
    <xf numFmtId="0" fontId="10" fillId="0" borderId="5" xfId="0" applyFont="1" applyBorder="1" applyAlignment="1">
      <alignment horizontal="justify"/>
    </xf>
    <xf numFmtId="0" fontId="10" fillId="0" borderId="0" xfId="0" applyFont="1" applyAlignment="1">
      <alignment horizontal="justify"/>
    </xf>
    <xf numFmtId="0" fontId="11" fillId="0" borderId="8" xfId="0" applyFont="1" applyBorder="1" applyAlignment="1">
      <alignment horizontal="left"/>
    </xf>
    <xf numFmtId="0" fontId="12" fillId="0" borderId="3" xfId="0" applyFont="1" applyBorder="1"/>
    <xf numFmtId="0" fontId="12" fillId="0" borderId="0" xfId="0" applyFont="1" applyBorder="1"/>
    <xf numFmtId="0" fontId="10" fillId="0" borderId="0" xfId="0" applyFont="1" applyBorder="1"/>
    <xf numFmtId="0" fontId="10" fillId="0" borderId="6" xfId="0" applyFont="1" applyBorder="1"/>
    <xf numFmtId="4" fontId="10" fillId="0" borderId="12" xfId="0" applyNumberFormat="1" applyFont="1" applyBorder="1" applyAlignment="1">
      <alignment horizontal="center"/>
    </xf>
    <xf numFmtId="4" fontId="10" fillId="0" borderId="9" xfId="0" applyNumberFormat="1" applyFont="1" applyBorder="1" applyAlignment="1">
      <alignment horizontal="center"/>
    </xf>
    <xf numFmtId="0" fontId="10" fillId="0" borderId="16" xfId="0" applyFont="1" applyBorder="1" applyAlignment="1">
      <alignment horizontal="justify"/>
    </xf>
    <xf numFmtId="4" fontId="10" fillId="0" borderId="14" xfId="0" applyNumberFormat="1" applyFont="1" applyBorder="1" applyAlignment="1">
      <alignment horizontal="center"/>
    </xf>
    <xf numFmtId="4" fontId="10" fillId="0" borderId="17" xfId="0" applyNumberFormat="1" applyFont="1" applyBorder="1" applyAlignment="1">
      <alignment horizontal="center"/>
    </xf>
    <xf numFmtId="0" fontId="10" fillId="0" borderId="6" xfId="0" applyFont="1" applyBorder="1" applyAlignment="1">
      <alignment horizontal="justify"/>
    </xf>
    <xf numFmtId="4" fontId="10" fillId="0" borderId="11" xfId="0" applyNumberFormat="1" applyFont="1" applyBorder="1" applyAlignment="1">
      <alignment horizontal="center"/>
    </xf>
    <xf numFmtId="4" fontId="10" fillId="0" borderId="7" xfId="0" applyNumberFormat="1" applyFont="1" applyBorder="1" applyAlignment="1">
      <alignment horizontal="center"/>
    </xf>
    <xf numFmtId="0" fontId="10" fillId="0" borderId="3" xfId="0" applyFont="1" applyBorder="1" applyAlignment="1">
      <alignment horizontal="justify"/>
    </xf>
    <xf numFmtId="4" fontId="10" fillId="0" borderId="10" xfId="0" applyNumberFormat="1" applyFont="1" applyBorder="1" applyAlignment="1">
      <alignment horizontal="center"/>
    </xf>
    <xf numFmtId="4" fontId="10" fillId="0" borderId="4" xfId="0" applyNumberFormat="1" applyFont="1" applyBorder="1" applyAlignment="1">
      <alignment horizontal="center"/>
    </xf>
    <xf numFmtId="0" fontId="10" fillId="0" borderId="0" xfId="0" applyFont="1" applyBorder="1" applyAlignment="1">
      <alignment horizontal="justify"/>
    </xf>
    <xf numFmtId="0" fontId="10" fillId="2" borderId="8" xfId="0" applyFont="1" applyFill="1" applyBorder="1" applyAlignment="1">
      <alignment horizontal="justify"/>
    </xf>
    <xf numFmtId="0" fontId="12" fillId="2" borderId="0" xfId="0" applyFont="1" applyFill="1" applyBorder="1"/>
    <xf numFmtId="0" fontId="10" fillId="2" borderId="15" xfId="0" applyFont="1" applyFill="1" applyBorder="1" applyAlignment="1">
      <alignment horizontal="justify"/>
    </xf>
    <xf numFmtId="0" fontId="10" fillId="2" borderId="16" xfId="0" applyFont="1" applyFill="1" applyBorder="1" applyAlignment="1">
      <alignment horizontal="justify"/>
    </xf>
    <xf numFmtId="0" fontId="11" fillId="0" borderId="16" xfId="0" applyFont="1" applyBorder="1" applyAlignment="1">
      <alignment horizontal="justify"/>
    </xf>
    <xf numFmtId="0" fontId="11" fillId="0" borderId="0" xfId="0" applyFont="1" applyBorder="1" applyAlignment="1">
      <alignment horizontal="justify"/>
    </xf>
    <xf numFmtId="0" fontId="11" fillId="0" borderId="15" xfId="0" applyFont="1" applyBorder="1" applyAlignment="1">
      <alignment horizontal="justify"/>
    </xf>
    <xf numFmtId="0" fontId="10" fillId="0" borderId="8" xfId="0" applyFont="1" applyBorder="1" applyAlignment="1"/>
    <xf numFmtId="0" fontId="10" fillId="2" borderId="20" xfId="0" applyFont="1" applyFill="1" applyBorder="1" applyAlignment="1">
      <alignment horizontal="justify"/>
    </xf>
    <xf numFmtId="0" fontId="10" fillId="2" borderId="21" xfId="0" applyFont="1" applyFill="1" applyBorder="1" applyAlignment="1">
      <alignment horizontal="justify"/>
    </xf>
    <xf numFmtId="0" fontId="10" fillId="0" borderId="8" xfId="1" applyFont="1" applyBorder="1" applyAlignment="1" applyProtection="1">
      <alignment horizontal="justify"/>
    </xf>
    <xf numFmtId="0" fontId="12" fillId="0" borderId="6" xfId="0" applyFont="1" applyBorder="1"/>
    <xf numFmtId="4" fontId="10" fillId="0" borderId="18" xfId="0" applyNumberFormat="1" applyFont="1" applyBorder="1" applyAlignment="1">
      <alignment horizontal="center"/>
    </xf>
    <xf numFmtId="4" fontId="10" fillId="2" borderId="12" xfId="0" applyNumberFormat="1" applyFont="1" applyFill="1" applyBorder="1" applyAlignment="1">
      <alignment horizontal="center"/>
    </xf>
    <xf numFmtId="4" fontId="10" fillId="2" borderId="9" xfId="0" applyNumberFormat="1" applyFont="1" applyFill="1" applyBorder="1" applyAlignment="1">
      <alignment horizontal="center"/>
    </xf>
    <xf numFmtId="4" fontId="10" fillId="2" borderId="14" xfId="0" applyNumberFormat="1" applyFont="1" applyFill="1" applyBorder="1" applyAlignment="1">
      <alignment horizontal="center"/>
    </xf>
    <xf numFmtId="4" fontId="10" fillId="2" borderId="17" xfId="0" applyNumberFormat="1" applyFont="1" applyFill="1" applyBorder="1" applyAlignment="1">
      <alignment horizontal="center"/>
    </xf>
    <xf numFmtId="4" fontId="10" fillId="2" borderId="19" xfId="0" applyNumberFormat="1" applyFont="1" applyFill="1" applyBorder="1" applyAlignment="1">
      <alignment horizontal="center"/>
    </xf>
    <xf numFmtId="4" fontId="10" fillId="2" borderId="22" xfId="0" applyNumberFormat="1" applyFont="1" applyFill="1" applyBorder="1" applyAlignment="1">
      <alignment horizontal="center"/>
    </xf>
    <xf numFmtId="0" fontId="10" fillId="0" borderId="20" xfId="0" applyFont="1" applyBorder="1" applyAlignment="1">
      <alignment horizontal="justify"/>
    </xf>
    <xf numFmtId="0" fontId="11" fillId="0" borderId="21" xfId="0" applyFont="1" applyBorder="1" applyAlignment="1">
      <alignment horizontal="justify"/>
    </xf>
    <xf numFmtId="4" fontId="10" fillId="0" borderId="19" xfId="0" applyNumberFormat="1" applyFont="1" applyBorder="1" applyAlignment="1">
      <alignment horizontal="center"/>
    </xf>
    <xf numFmtId="4" fontId="10" fillId="0" borderId="22" xfId="0" applyNumberFormat="1" applyFont="1" applyBorder="1" applyAlignment="1">
      <alignment horizontal="center"/>
    </xf>
    <xf numFmtId="0" fontId="10" fillId="0" borderId="8" xfId="0" applyFont="1" applyBorder="1" applyAlignment="1">
      <alignment horizontal="center"/>
    </xf>
    <xf numFmtId="0" fontId="10" fillId="0" borderId="5" xfId="1" applyFont="1" applyBorder="1" applyAlignment="1" applyProtection="1">
      <alignment horizontal="justify"/>
    </xf>
    <xf numFmtId="0" fontId="10" fillId="0" borderId="21" xfId="0" applyFont="1" applyBorder="1" applyAlignment="1">
      <alignment horizontal="justify"/>
    </xf>
    <xf numFmtId="0" fontId="11" fillId="0" borderId="8" xfId="0" applyFont="1" applyBorder="1" applyAlignment="1">
      <alignment horizontal="justify"/>
    </xf>
    <xf numFmtId="0" fontId="10" fillId="2" borderId="23" xfId="0" applyFont="1" applyFill="1" applyBorder="1" applyAlignment="1">
      <alignment horizontal="justify"/>
    </xf>
    <xf numFmtId="0" fontId="12" fillId="2" borderId="24" xfId="0" applyFont="1" applyFill="1" applyBorder="1"/>
    <xf numFmtId="4" fontId="10" fillId="0" borderId="0" xfId="0" applyNumberFormat="1" applyFont="1" applyBorder="1" applyAlignment="1">
      <alignment horizontal="center"/>
    </xf>
    <xf numFmtId="4" fontId="10" fillId="0" borderId="16" xfId="0" applyNumberFormat="1" applyFont="1" applyBorder="1" applyAlignment="1">
      <alignment horizontal="center"/>
    </xf>
    <xf numFmtId="4" fontId="10" fillId="2" borderId="25" xfId="0" applyNumberFormat="1" applyFont="1" applyFill="1" applyBorder="1" applyAlignment="1">
      <alignment horizontal="center"/>
    </xf>
    <xf numFmtId="4" fontId="10" fillId="2" borderId="16" xfId="0" applyNumberFormat="1" applyFont="1" applyFill="1" applyBorder="1" applyAlignment="1">
      <alignment horizontal="center"/>
    </xf>
    <xf numFmtId="0" fontId="13" fillId="0" borderId="0" xfId="0" applyFont="1" applyBorder="1"/>
    <xf numFmtId="0" fontId="10" fillId="0" borderId="3" xfId="0" applyFont="1" applyBorder="1"/>
    <xf numFmtId="0" fontId="11" fillId="0" borderId="6" xfId="0" applyFont="1" applyBorder="1" applyAlignment="1">
      <alignment horizontal="justify"/>
    </xf>
    <xf numFmtId="0" fontId="12" fillId="0" borderId="0" xfId="0" applyFont="1"/>
    <xf numFmtId="4" fontId="10" fillId="0" borderId="0" xfId="0" applyNumberFormat="1" applyFont="1" applyAlignment="1">
      <alignment horizontal="center"/>
    </xf>
    <xf numFmtId="0" fontId="10" fillId="0" borderId="8" xfId="0" applyFont="1" applyBorder="1" applyAlignment="1">
      <alignment horizontal="left"/>
    </xf>
    <xf numFmtId="0" fontId="10" fillId="2" borderId="0" xfId="0" applyFont="1" applyFill="1" applyBorder="1"/>
    <xf numFmtId="0" fontId="8" fillId="0" borderId="0" xfId="0" applyFont="1" applyBorder="1" applyAlignment="1"/>
    <xf numFmtId="4" fontId="8" fillId="0" borderId="0" xfId="0" applyNumberFormat="1" applyFont="1" applyBorder="1" applyAlignment="1">
      <alignment horizontal="center"/>
    </xf>
    <xf numFmtId="4" fontId="5" fillId="0" borderId="13" xfId="0" applyNumberFormat="1" applyFont="1" applyBorder="1" applyAlignment="1">
      <alignment horizontal="center"/>
    </xf>
    <xf numFmtId="0" fontId="2" fillId="0" borderId="12" xfId="0" applyFont="1" applyBorder="1" applyAlignment="1">
      <alignment horizontal="center"/>
    </xf>
    <xf numFmtId="0" fontId="10" fillId="0" borderId="12" xfId="0" applyFont="1" applyBorder="1" applyAlignment="1">
      <alignment horizontal="center"/>
    </xf>
    <xf numFmtId="0" fontId="10" fillId="0" borderId="11" xfId="0" applyFont="1" applyBorder="1" applyAlignment="1">
      <alignment horizontal="center"/>
    </xf>
    <xf numFmtId="0" fontId="10" fillId="0" borderId="10" xfId="0" applyFont="1" applyBorder="1" applyAlignment="1">
      <alignment horizontal="center"/>
    </xf>
    <xf numFmtId="0" fontId="14" fillId="0" borderId="0" xfId="0" applyFont="1"/>
    <xf numFmtId="0" fontId="10" fillId="3" borderId="8" xfId="0" applyFont="1" applyFill="1" applyBorder="1" applyAlignment="1">
      <alignment horizontal="justify"/>
    </xf>
    <xf numFmtId="0" fontId="12" fillId="3" borderId="0" xfId="0" applyFont="1" applyFill="1" applyBorder="1"/>
    <xf numFmtId="4" fontId="10" fillId="3" borderId="12" xfId="0" applyNumberFormat="1" applyFont="1" applyFill="1" applyBorder="1" applyAlignment="1">
      <alignment horizontal="center"/>
    </xf>
    <xf numFmtId="4" fontId="10" fillId="3" borderId="9" xfId="0" applyNumberFormat="1" applyFont="1" applyFill="1" applyBorder="1" applyAlignment="1">
      <alignment horizontal="center"/>
    </xf>
    <xf numFmtId="0" fontId="0" fillId="3" borderId="0" xfId="0" applyFill="1"/>
    <xf numFmtId="0" fontId="10" fillId="3" borderId="15" xfId="0" applyFont="1" applyFill="1" applyBorder="1" applyAlignment="1">
      <alignment horizontal="justify"/>
    </xf>
    <xf numFmtId="0" fontId="10" fillId="3" borderId="16" xfId="0" applyFont="1" applyFill="1" applyBorder="1" applyAlignment="1">
      <alignment horizontal="justify"/>
    </xf>
    <xf numFmtId="4" fontId="10" fillId="3" borderId="14" xfId="0" applyNumberFormat="1" applyFont="1" applyFill="1" applyBorder="1" applyAlignment="1">
      <alignment horizontal="center"/>
    </xf>
    <xf numFmtId="4" fontId="10" fillId="3" borderId="17" xfId="0" applyNumberFormat="1" applyFont="1" applyFill="1" applyBorder="1" applyAlignment="1">
      <alignment horizontal="center"/>
    </xf>
    <xf numFmtId="0" fontId="12" fillId="3" borderId="14" xfId="0" applyFont="1" applyFill="1" applyBorder="1"/>
    <xf numFmtId="0" fontId="10" fillId="4" borderId="15" xfId="0" applyFont="1" applyFill="1" applyBorder="1" applyAlignment="1">
      <alignment horizontal="justify"/>
    </xf>
    <xf numFmtId="0" fontId="10" fillId="4" borderId="16" xfId="0" applyFont="1" applyFill="1" applyBorder="1" applyAlignment="1">
      <alignment horizontal="justify"/>
    </xf>
    <xf numFmtId="4" fontId="10" fillId="4" borderId="14" xfId="0" applyNumberFormat="1" applyFont="1" applyFill="1" applyBorder="1" applyAlignment="1">
      <alignment horizontal="center"/>
    </xf>
    <xf numFmtId="4" fontId="10" fillId="4" borderId="17" xfId="0" applyNumberFormat="1" applyFont="1" applyFill="1" applyBorder="1" applyAlignment="1">
      <alignment horizontal="center"/>
    </xf>
    <xf numFmtId="4" fontId="10" fillId="4" borderId="18" xfId="0" applyNumberFormat="1" applyFont="1" applyFill="1" applyBorder="1" applyAlignment="1">
      <alignment horizontal="center"/>
    </xf>
    <xf numFmtId="0" fontId="11" fillId="4" borderId="16" xfId="0" applyFont="1" applyFill="1" applyBorder="1" applyAlignment="1">
      <alignment horizontal="justify"/>
    </xf>
    <xf numFmtId="0" fontId="10" fillId="4" borderId="5" xfId="0" applyFont="1" applyFill="1" applyBorder="1" applyAlignment="1">
      <alignment horizontal="justify"/>
    </xf>
    <xf numFmtId="0" fontId="10" fillId="4" borderId="6" xfId="0" applyFont="1" applyFill="1" applyBorder="1" applyAlignment="1">
      <alignment horizontal="justify"/>
    </xf>
    <xf numFmtId="4" fontId="10" fillId="4" borderId="11" xfId="0" applyNumberFormat="1" applyFont="1" applyFill="1" applyBorder="1" applyAlignment="1">
      <alignment horizontal="center"/>
    </xf>
    <xf numFmtId="4" fontId="10" fillId="4" borderId="7" xfId="0" applyNumberFormat="1" applyFont="1" applyFill="1" applyBorder="1" applyAlignment="1">
      <alignment horizontal="center"/>
    </xf>
    <xf numFmtId="4" fontId="10" fillId="4" borderId="13" xfId="0" applyNumberFormat="1" applyFont="1" applyFill="1" applyBorder="1" applyAlignment="1">
      <alignment horizontal="center"/>
    </xf>
    <xf numFmtId="0" fontId="10" fillId="4" borderId="8" xfId="0" applyFont="1" applyFill="1" applyBorder="1" applyAlignment="1">
      <alignment horizontal="justify"/>
    </xf>
    <xf numFmtId="0" fontId="10" fillId="4" borderId="0" xfId="0" applyFont="1" applyFill="1" applyBorder="1" applyAlignment="1">
      <alignment horizontal="justify"/>
    </xf>
    <xf numFmtId="4" fontId="10" fillId="4" borderId="12" xfId="0" applyNumberFormat="1" applyFont="1" applyFill="1" applyBorder="1" applyAlignment="1">
      <alignment horizontal="center"/>
    </xf>
    <xf numFmtId="4" fontId="10" fillId="4" borderId="9" xfId="0" applyNumberFormat="1" applyFont="1" applyFill="1" applyBorder="1" applyAlignment="1">
      <alignment horizontal="center"/>
    </xf>
    <xf numFmtId="0" fontId="10" fillId="3" borderId="5" xfId="0" applyFont="1" applyFill="1" applyBorder="1" applyAlignment="1">
      <alignment horizontal="justify"/>
    </xf>
    <xf numFmtId="0" fontId="10" fillId="3" borderId="6" xfId="0" applyFont="1" applyFill="1" applyBorder="1" applyAlignment="1">
      <alignment horizontal="justify"/>
    </xf>
    <xf numFmtId="4" fontId="10" fillId="3" borderId="11" xfId="0" applyNumberFormat="1" applyFont="1" applyFill="1" applyBorder="1" applyAlignment="1">
      <alignment horizontal="center"/>
    </xf>
    <xf numFmtId="4" fontId="10" fillId="3" borderId="7" xfId="0" applyNumberFormat="1" applyFont="1" applyFill="1" applyBorder="1" applyAlignment="1">
      <alignment horizontal="center"/>
    </xf>
    <xf numFmtId="4" fontId="10" fillId="3" borderId="16" xfId="0" applyNumberFormat="1" applyFont="1" applyFill="1" applyBorder="1" applyAlignment="1">
      <alignment horizontal="center"/>
    </xf>
    <xf numFmtId="0" fontId="11" fillId="3" borderId="6" xfId="0" applyFont="1" applyFill="1" applyBorder="1" applyAlignment="1">
      <alignment horizontal="justify"/>
    </xf>
  </cellXfs>
  <cellStyles count="2">
    <cellStyle name="Hypertextové prepojenie" xfId="1" builtinId="8"/>
    <cellStyle name="normáln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aspi://module='ASPI'&amp;link='92/1991%20Zb.'&amp;ucin-k-dni='30.12.9999'" TargetMode="External"/><Relationship Id="rId3" Type="http://schemas.openxmlformats.org/officeDocument/2006/relationships/hyperlink" Target="aspi://module='ASPI'&amp;link='92/1991%20Zb.'&amp;ucin-k-dni='30.12.9999'" TargetMode="External"/><Relationship Id="rId7" Type="http://schemas.openxmlformats.org/officeDocument/2006/relationships/hyperlink" Target="aspi://module='ASPI'&amp;link='92/1991%20Zb.'&amp;ucin-k-dni='30.12.9999'" TargetMode="External"/><Relationship Id="rId2" Type="http://schemas.openxmlformats.org/officeDocument/2006/relationships/hyperlink" Target="aspi://module='ASPI'&amp;link='92/1991%20Zb.'&amp;ucin-k-dni='30.12.9999'" TargetMode="External"/><Relationship Id="rId1" Type="http://schemas.openxmlformats.org/officeDocument/2006/relationships/hyperlink" Target="aspi://module='ASPI'&amp;link='92/1991%20Zb.'&amp;ucin-k-dni='30.12.9999'" TargetMode="External"/><Relationship Id="rId6" Type="http://schemas.openxmlformats.org/officeDocument/2006/relationships/hyperlink" Target="aspi://module='ASPI'&amp;link='92/1991%20Zb.'&amp;ucin-k-dni='30.12.9999'" TargetMode="External"/><Relationship Id="rId11" Type="http://schemas.openxmlformats.org/officeDocument/2006/relationships/printerSettings" Target="../printerSettings/printerSettings1.bin"/><Relationship Id="rId5" Type="http://schemas.openxmlformats.org/officeDocument/2006/relationships/hyperlink" Target="aspi://module='ASPI'&amp;link='92/1991%20Zb.'&amp;ucin-k-dni='30.12.9999'" TargetMode="External"/><Relationship Id="rId10" Type="http://schemas.openxmlformats.org/officeDocument/2006/relationships/hyperlink" Target="aspi://module='ASPI'&amp;link='92/1991%20Zb.'&amp;ucin-k-dni='30.12.9999'" TargetMode="External"/><Relationship Id="rId4" Type="http://schemas.openxmlformats.org/officeDocument/2006/relationships/hyperlink" Target="aspi://module='ASPI'&amp;link='92/1991%20Zb.'&amp;ucin-k-dni='30.12.9999'" TargetMode="External"/><Relationship Id="rId9" Type="http://schemas.openxmlformats.org/officeDocument/2006/relationships/hyperlink" Target="aspi://module='ASPI'&amp;link='92/1991%20Zb.'&amp;ucin-k-dni='30.12.9999'" TargetMode="External"/></Relationships>
</file>

<file path=xl/worksheets/sheet1.xml><?xml version="1.0" encoding="utf-8"?>
<worksheet xmlns="http://schemas.openxmlformats.org/spreadsheetml/2006/main" xmlns:r="http://schemas.openxmlformats.org/officeDocument/2006/relationships">
  <dimension ref="A1:F465"/>
  <sheetViews>
    <sheetView tabSelected="1" zoomScaleNormal="100" workbookViewId="0">
      <selection activeCell="A396" sqref="A396"/>
    </sheetView>
  </sheetViews>
  <sheetFormatPr defaultRowHeight="15"/>
  <cols>
    <col min="1" max="1" width="60.42578125" customWidth="1"/>
    <col min="2" max="2" width="18.140625" customWidth="1"/>
    <col min="3" max="3" width="14.85546875" style="5" customWidth="1"/>
    <col min="4" max="4" width="18.42578125" customWidth="1"/>
    <col min="5" max="5" width="22.7109375" customWidth="1"/>
    <col min="6" max="6" width="27.7109375" style="4" customWidth="1"/>
  </cols>
  <sheetData>
    <row r="1" spans="1:6" ht="18.75">
      <c r="A1" s="25" t="s">
        <v>324</v>
      </c>
      <c r="B1" s="26">
        <v>1237497.94</v>
      </c>
      <c r="E1" s="7"/>
    </row>
    <row r="2" spans="1:6" ht="18.75">
      <c r="A2" s="25" t="s">
        <v>320</v>
      </c>
      <c r="B2" s="26">
        <f>D456</f>
        <v>15433.75</v>
      </c>
    </row>
    <row r="3" spans="1:6" ht="18.75">
      <c r="A3" s="27" t="s">
        <v>331</v>
      </c>
      <c r="B3" s="26">
        <f>F456</f>
        <v>36873.721010000008</v>
      </c>
    </row>
    <row r="4" spans="1:6" ht="18.75">
      <c r="A4" s="28" t="s">
        <v>326</v>
      </c>
      <c r="B4" s="29">
        <f>B3-B2</f>
        <v>21439.971010000008</v>
      </c>
    </row>
    <row r="5" spans="1:6" ht="18.75">
      <c r="A5" s="104"/>
      <c r="B5" s="105"/>
    </row>
    <row r="6" spans="1:6" ht="19.5" thickBot="1">
      <c r="A6" s="111" t="s">
        <v>424</v>
      </c>
    </row>
    <row r="7" spans="1:6">
      <c r="A7" s="40" t="s">
        <v>1</v>
      </c>
      <c r="B7" s="8"/>
      <c r="C7" s="30" t="s">
        <v>319</v>
      </c>
      <c r="D7" s="36" t="s">
        <v>321</v>
      </c>
      <c r="E7" s="23" t="s">
        <v>330</v>
      </c>
      <c r="F7" s="36" t="s">
        <v>414</v>
      </c>
    </row>
    <row r="8" spans="1:6" ht="15.75" thickBot="1">
      <c r="A8" s="41"/>
      <c r="B8" s="15"/>
      <c r="C8" s="31" t="s">
        <v>318</v>
      </c>
      <c r="D8" s="37" t="s">
        <v>322</v>
      </c>
      <c r="E8" s="24" t="s">
        <v>325</v>
      </c>
      <c r="F8" s="37" t="s">
        <v>329</v>
      </c>
    </row>
    <row r="9" spans="1:6" ht="15" customHeight="1">
      <c r="A9" s="42" t="s">
        <v>2</v>
      </c>
      <c r="B9" s="8"/>
      <c r="C9" s="32"/>
      <c r="D9" s="35"/>
      <c r="E9" s="9"/>
      <c r="F9" s="107"/>
    </row>
    <row r="10" spans="1:6" ht="15" customHeight="1">
      <c r="A10" s="43" t="s">
        <v>3</v>
      </c>
      <c r="B10" s="49"/>
      <c r="C10" s="52"/>
      <c r="D10" s="52"/>
      <c r="E10" s="53"/>
      <c r="F10" s="108"/>
    </row>
    <row r="11" spans="1:6" ht="15" customHeight="1">
      <c r="A11" s="43" t="s">
        <v>4</v>
      </c>
      <c r="B11" s="49"/>
      <c r="C11" s="52"/>
      <c r="D11" s="52"/>
      <c r="E11" s="53"/>
      <c r="F11" s="108"/>
    </row>
    <row r="12" spans="1:6" ht="15" customHeight="1">
      <c r="A12" s="44" t="s">
        <v>5</v>
      </c>
      <c r="B12" s="54" t="s">
        <v>337</v>
      </c>
      <c r="C12" s="55">
        <f>171+40.5+382.5</f>
        <v>594</v>
      </c>
      <c r="D12" s="55"/>
      <c r="E12" s="56">
        <f>C12*1.3333</f>
        <v>791.98019999999997</v>
      </c>
      <c r="F12" s="55">
        <f>E12-C12</f>
        <v>197.98019999999997</v>
      </c>
    </row>
    <row r="13" spans="1:6" ht="15" customHeight="1">
      <c r="A13" s="43" t="s">
        <v>6</v>
      </c>
      <c r="B13" s="49"/>
      <c r="C13" s="52"/>
      <c r="D13" s="52"/>
      <c r="E13" s="53"/>
      <c r="F13" s="108"/>
    </row>
    <row r="14" spans="1:6" ht="15" customHeight="1" thickBot="1">
      <c r="A14" s="45" t="s">
        <v>7</v>
      </c>
      <c r="B14" s="57" t="s">
        <v>8</v>
      </c>
      <c r="C14" s="58"/>
      <c r="D14" s="58"/>
      <c r="E14" s="59"/>
      <c r="F14" s="109"/>
    </row>
    <row r="15" spans="1:6" ht="15" customHeight="1" thickBot="1">
      <c r="A15" s="46" t="s">
        <v>0</v>
      </c>
      <c r="C15" s="33"/>
      <c r="D15" s="33"/>
      <c r="E15" s="6"/>
    </row>
    <row r="16" spans="1:6" ht="15" customHeight="1">
      <c r="A16" s="42" t="s">
        <v>300</v>
      </c>
      <c r="B16" s="60"/>
      <c r="C16" s="61"/>
      <c r="D16" s="61"/>
      <c r="E16" s="62"/>
      <c r="F16" s="110"/>
    </row>
    <row r="17" spans="1:6" ht="15" customHeight="1">
      <c r="A17" s="43" t="s">
        <v>9</v>
      </c>
      <c r="B17" s="49"/>
      <c r="C17" s="52"/>
      <c r="D17" s="52"/>
      <c r="E17" s="53"/>
      <c r="F17" s="108"/>
    </row>
    <row r="18" spans="1:6" ht="15" customHeight="1">
      <c r="A18" s="43" t="s">
        <v>10</v>
      </c>
      <c r="B18" s="49"/>
      <c r="C18" s="52"/>
      <c r="D18" s="52"/>
      <c r="E18" s="53"/>
      <c r="F18" s="108"/>
    </row>
    <row r="19" spans="1:6" ht="15" customHeight="1">
      <c r="A19" s="43" t="s">
        <v>11</v>
      </c>
      <c r="B19" s="63" t="s">
        <v>12</v>
      </c>
      <c r="C19" s="52"/>
      <c r="D19" s="52"/>
      <c r="E19" s="53"/>
      <c r="F19" s="108"/>
    </row>
    <row r="20" spans="1:6" ht="15" customHeight="1">
      <c r="A20" s="43" t="s">
        <v>13</v>
      </c>
      <c r="B20" s="63" t="s">
        <v>14</v>
      </c>
      <c r="C20" s="52"/>
      <c r="D20" s="52"/>
      <c r="E20" s="53"/>
      <c r="F20" s="108"/>
    </row>
    <row r="21" spans="1:6" ht="15" customHeight="1">
      <c r="A21" s="43" t="s">
        <v>15</v>
      </c>
      <c r="B21" s="63" t="s">
        <v>16</v>
      </c>
      <c r="C21" s="52"/>
      <c r="D21" s="52"/>
      <c r="E21" s="53"/>
      <c r="F21" s="108"/>
    </row>
    <row r="22" spans="1:6" ht="15" customHeight="1">
      <c r="A22" s="43" t="s">
        <v>17</v>
      </c>
      <c r="B22" s="49"/>
      <c r="C22" s="52"/>
      <c r="D22" s="52"/>
      <c r="E22" s="53"/>
      <c r="F22" s="108"/>
    </row>
    <row r="23" spans="1:6" ht="15" customHeight="1" thickBot="1">
      <c r="A23" s="45" t="s">
        <v>18</v>
      </c>
      <c r="B23" s="57" t="s">
        <v>19</v>
      </c>
      <c r="C23" s="58"/>
      <c r="D23" s="58"/>
      <c r="E23" s="59"/>
      <c r="F23" s="109"/>
    </row>
    <row r="24" spans="1:6" ht="15" customHeight="1">
      <c r="A24" s="3" t="s">
        <v>0</v>
      </c>
      <c r="C24" s="6"/>
      <c r="D24" s="6"/>
      <c r="E24" s="6"/>
    </row>
    <row r="25" spans="1:6" ht="15" customHeight="1">
      <c r="A25" s="16" t="s">
        <v>20</v>
      </c>
      <c r="C25" s="6"/>
      <c r="D25" s="6"/>
      <c r="E25" s="6"/>
    </row>
    <row r="26" spans="1:6" ht="15" customHeight="1" thickBot="1">
      <c r="A26" s="4" t="s">
        <v>0</v>
      </c>
      <c r="C26" s="6"/>
      <c r="D26" s="6"/>
      <c r="E26" s="6"/>
    </row>
    <row r="27" spans="1:6" ht="15" customHeight="1">
      <c r="A27" s="42" t="s">
        <v>301</v>
      </c>
      <c r="B27" s="60"/>
      <c r="C27" s="30" t="s">
        <v>319</v>
      </c>
      <c r="D27" s="36" t="s">
        <v>321</v>
      </c>
      <c r="E27" s="23" t="s">
        <v>330</v>
      </c>
      <c r="F27" s="36" t="s">
        <v>414</v>
      </c>
    </row>
    <row r="28" spans="1:6" ht="15.75" thickBot="1">
      <c r="A28" s="43" t="s">
        <v>21</v>
      </c>
      <c r="B28" s="49"/>
      <c r="C28" s="31" t="s">
        <v>318</v>
      </c>
      <c r="D28" s="37" t="s">
        <v>322</v>
      </c>
      <c r="E28" s="24" t="s">
        <v>325</v>
      </c>
      <c r="F28" s="37" t="s">
        <v>329</v>
      </c>
    </row>
    <row r="29" spans="1:6" ht="15" customHeight="1">
      <c r="A29" s="44" t="s">
        <v>22</v>
      </c>
      <c r="B29" s="54" t="s">
        <v>338</v>
      </c>
      <c r="C29" s="55">
        <v>2241</v>
      </c>
      <c r="D29" s="55"/>
      <c r="E29" s="56">
        <f>C29*1.1111</f>
        <v>2489.9751000000001</v>
      </c>
      <c r="F29" s="76">
        <f>E29-C29</f>
        <v>248.97510000000011</v>
      </c>
    </row>
    <row r="30" spans="1:6" ht="15" customHeight="1">
      <c r="A30" s="43" t="s">
        <v>302</v>
      </c>
      <c r="B30" s="49"/>
      <c r="C30" s="52"/>
      <c r="D30" s="52"/>
      <c r="E30" s="53"/>
      <c r="F30" s="52"/>
    </row>
    <row r="31" spans="1:6" ht="15" customHeight="1">
      <c r="A31" s="43" t="s">
        <v>24</v>
      </c>
      <c r="B31" s="49"/>
      <c r="C31" s="52"/>
      <c r="D31" s="52"/>
      <c r="E31" s="53"/>
      <c r="F31" s="52"/>
    </row>
    <row r="32" spans="1:6" ht="15" customHeight="1">
      <c r="A32" s="44" t="s">
        <v>25</v>
      </c>
      <c r="B32" s="54" t="s">
        <v>339</v>
      </c>
      <c r="C32" s="55">
        <v>5910</v>
      </c>
      <c r="D32" s="55"/>
      <c r="E32" s="56">
        <f>C32*1.1321</f>
        <v>6690.7110000000002</v>
      </c>
      <c r="F32" s="55">
        <f t="shared" ref="F32:F78" si="0">E32-C32</f>
        <v>780.71100000000024</v>
      </c>
    </row>
    <row r="33" spans="1:6" ht="15" customHeight="1">
      <c r="A33" s="43"/>
      <c r="B33" s="49"/>
      <c r="C33" s="52"/>
      <c r="D33" s="52"/>
      <c r="E33" s="53"/>
      <c r="F33" s="52"/>
    </row>
    <row r="34" spans="1:6" ht="15" customHeight="1">
      <c r="A34" s="43" t="s">
        <v>26</v>
      </c>
      <c r="B34" s="49"/>
      <c r="C34" s="52"/>
      <c r="D34" s="52"/>
      <c r="E34" s="53"/>
      <c r="F34" s="52"/>
    </row>
    <row r="35" spans="1:6" ht="15" customHeight="1">
      <c r="A35" s="43" t="s">
        <v>27</v>
      </c>
      <c r="B35" s="63" t="s">
        <v>28</v>
      </c>
      <c r="C35" s="52"/>
      <c r="D35" s="52"/>
      <c r="E35" s="53"/>
      <c r="F35" s="52"/>
    </row>
    <row r="36" spans="1:6" ht="15" customHeight="1">
      <c r="A36" s="43" t="s">
        <v>29</v>
      </c>
      <c r="B36" s="63" t="s">
        <v>28</v>
      </c>
      <c r="C36" s="52"/>
      <c r="D36" s="52"/>
      <c r="E36" s="53"/>
      <c r="F36" s="52"/>
    </row>
    <row r="37" spans="1:6" ht="15" customHeight="1">
      <c r="A37" s="43" t="s">
        <v>30</v>
      </c>
      <c r="B37" s="49"/>
      <c r="C37" s="52"/>
      <c r="D37" s="52"/>
      <c r="E37" s="53"/>
      <c r="F37" s="52"/>
    </row>
    <row r="38" spans="1:6" ht="15" customHeight="1">
      <c r="A38" s="43" t="s">
        <v>31</v>
      </c>
      <c r="B38" s="63" t="s">
        <v>19</v>
      </c>
      <c r="C38" s="52"/>
      <c r="D38" s="52"/>
      <c r="E38" s="53"/>
      <c r="F38" s="52"/>
    </row>
    <row r="39" spans="1:6" ht="15" customHeight="1">
      <c r="A39" s="43" t="s">
        <v>32</v>
      </c>
      <c r="B39" s="49"/>
      <c r="C39" s="52"/>
      <c r="D39" s="52"/>
      <c r="E39" s="53"/>
      <c r="F39" s="52"/>
    </row>
    <row r="40" spans="1:6" ht="15" customHeight="1">
      <c r="A40" s="43" t="s">
        <v>33</v>
      </c>
      <c r="B40" s="49"/>
      <c r="C40" s="52"/>
      <c r="D40" s="52"/>
      <c r="E40" s="53"/>
      <c r="F40" s="52"/>
    </row>
    <row r="41" spans="1:6" ht="15" customHeight="1">
      <c r="A41" s="44" t="s">
        <v>34</v>
      </c>
      <c r="B41" s="54" t="s">
        <v>340</v>
      </c>
      <c r="C41" s="55">
        <f>2642.5</f>
        <v>2642.5</v>
      </c>
      <c r="D41" s="55"/>
      <c r="E41" s="56">
        <f>C41*1.1111</f>
        <v>2936.0817499999998</v>
      </c>
      <c r="F41" s="55">
        <f t="shared" si="0"/>
        <v>293.58174999999983</v>
      </c>
    </row>
    <row r="42" spans="1:6" s="116" customFormat="1" ht="15" customHeight="1">
      <c r="A42" s="112" t="s">
        <v>341</v>
      </c>
      <c r="B42" s="113"/>
      <c r="C42" s="114"/>
      <c r="D42" s="114"/>
      <c r="E42" s="115"/>
      <c r="F42" s="114"/>
    </row>
    <row r="43" spans="1:6" s="116" customFormat="1" ht="15" customHeight="1">
      <c r="A43" s="117" t="s">
        <v>327</v>
      </c>
      <c r="B43" s="118" t="s">
        <v>342</v>
      </c>
      <c r="C43" s="119">
        <f>85+3.5</f>
        <v>88.5</v>
      </c>
      <c r="D43" s="121"/>
      <c r="E43" s="120">
        <f>(14*20)+(C43*1.1765)</f>
        <v>384.12025</v>
      </c>
      <c r="F43" s="119">
        <f t="shared" si="0"/>
        <v>295.62025</v>
      </c>
    </row>
    <row r="44" spans="1:6" ht="15" customHeight="1">
      <c r="A44" s="43" t="s">
        <v>343</v>
      </c>
      <c r="B44" s="49"/>
      <c r="C44" s="52"/>
      <c r="D44" s="52"/>
      <c r="E44" s="53"/>
      <c r="F44" s="52"/>
    </row>
    <row r="45" spans="1:6" ht="15" customHeight="1">
      <c r="A45" s="43" t="s">
        <v>344</v>
      </c>
      <c r="B45" s="49"/>
      <c r="C45" s="52"/>
      <c r="D45" s="52"/>
      <c r="E45" s="53"/>
      <c r="F45" s="52"/>
    </row>
    <row r="46" spans="1:6" ht="15" customHeight="1">
      <c r="A46" s="43" t="s">
        <v>345</v>
      </c>
      <c r="B46" s="49"/>
      <c r="C46" s="52"/>
      <c r="D46" s="52"/>
      <c r="E46" s="53"/>
      <c r="F46" s="52"/>
    </row>
    <row r="47" spans="1:6" ht="15" customHeight="1">
      <c r="A47" s="43" t="s">
        <v>346</v>
      </c>
      <c r="B47" s="49"/>
      <c r="C47" s="52"/>
      <c r="D47" s="52"/>
      <c r="E47" s="53"/>
      <c r="F47" s="52"/>
    </row>
    <row r="48" spans="1:6" ht="15" customHeight="1">
      <c r="A48" s="44" t="s">
        <v>347</v>
      </c>
      <c r="B48" s="68" t="s">
        <v>35</v>
      </c>
      <c r="C48" s="55">
        <f>1008+315+73.5</f>
        <v>1396.5</v>
      </c>
      <c r="D48" s="55">
        <v>1396.5</v>
      </c>
      <c r="E48" s="56"/>
      <c r="F48" s="55"/>
    </row>
    <row r="49" spans="1:6" ht="15" customHeight="1">
      <c r="A49" s="47" t="s">
        <v>391</v>
      </c>
      <c r="B49" s="69"/>
      <c r="C49" s="52"/>
      <c r="D49" s="52"/>
      <c r="E49" s="53"/>
      <c r="F49" s="52"/>
    </row>
    <row r="50" spans="1:6" ht="15" customHeight="1">
      <c r="A50" s="47" t="s">
        <v>393</v>
      </c>
      <c r="B50" s="69"/>
      <c r="C50" s="52"/>
      <c r="D50" s="52"/>
      <c r="E50" s="53"/>
      <c r="F50" s="52"/>
    </row>
    <row r="51" spans="1:6" ht="15" customHeight="1">
      <c r="A51" s="70" t="s">
        <v>392</v>
      </c>
      <c r="B51" s="68" t="s">
        <v>35</v>
      </c>
      <c r="C51" s="55">
        <f>45.25+56+3.5</f>
        <v>104.75</v>
      </c>
      <c r="D51" s="55">
        <v>104.75</v>
      </c>
      <c r="E51" s="56"/>
      <c r="F51" s="55"/>
    </row>
    <row r="52" spans="1:6" ht="15" customHeight="1">
      <c r="A52" s="71" t="s">
        <v>328</v>
      </c>
      <c r="B52" s="49"/>
      <c r="C52" s="52"/>
      <c r="D52" s="52"/>
      <c r="E52" s="53"/>
      <c r="F52" s="52"/>
    </row>
    <row r="53" spans="1:6" ht="15" customHeight="1">
      <c r="A53" s="44" t="s">
        <v>36</v>
      </c>
      <c r="B53" s="54" t="s">
        <v>348</v>
      </c>
      <c r="C53" s="55">
        <v>17</v>
      </c>
      <c r="D53" s="55"/>
      <c r="E53" s="56">
        <f>C53*1.1765</f>
        <v>20.000500000000002</v>
      </c>
      <c r="F53" s="55">
        <f>E53-C53</f>
        <v>3.0005000000000024</v>
      </c>
    </row>
    <row r="54" spans="1:6" ht="15" customHeight="1">
      <c r="A54" s="43" t="s">
        <v>37</v>
      </c>
      <c r="B54" s="49"/>
      <c r="C54" s="52"/>
      <c r="D54" s="52"/>
      <c r="E54" s="53"/>
      <c r="F54" s="52"/>
    </row>
    <row r="55" spans="1:6" ht="15" customHeight="1">
      <c r="A55" s="44" t="s">
        <v>38</v>
      </c>
      <c r="B55" s="54" t="s">
        <v>349</v>
      </c>
      <c r="C55" s="55">
        <v>0</v>
      </c>
      <c r="D55" s="55"/>
      <c r="E55" s="56">
        <v>0</v>
      </c>
      <c r="F55" s="55"/>
    </row>
    <row r="56" spans="1:6" ht="15" customHeight="1">
      <c r="A56" s="43" t="s">
        <v>39</v>
      </c>
      <c r="B56" s="49"/>
      <c r="C56" s="52"/>
      <c r="D56" s="52"/>
      <c r="E56" s="53"/>
      <c r="F56" s="52"/>
    </row>
    <row r="57" spans="1:6" ht="15" customHeight="1">
      <c r="A57" s="44" t="s">
        <v>40</v>
      </c>
      <c r="B57" s="54" t="s">
        <v>349</v>
      </c>
      <c r="C57" s="55">
        <v>25.5</v>
      </c>
      <c r="D57" s="55"/>
      <c r="E57" s="56">
        <f>C57*1.1765</f>
        <v>30.000750000000004</v>
      </c>
      <c r="F57" s="55">
        <f t="shared" si="0"/>
        <v>4.5007500000000036</v>
      </c>
    </row>
    <row r="58" spans="1:6" ht="15" customHeight="1">
      <c r="A58" s="43" t="s">
        <v>41</v>
      </c>
      <c r="B58" s="49"/>
      <c r="C58" s="52"/>
      <c r="D58" s="52"/>
      <c r="E58" s="53"/>
      <c r="F58" s="52"/>
    </row>
    <row r="59" spans="1:6" ht="15" customHeight="1">
      <c r="A59" s="44" t="s">
        <v>42</v>
      </c>
      <c r="B59" s="54" t="s">
        <v>349</v>
      </c>
      <c r="C59" s="55">
        <v>0</v>
      </c>
      <c r="D59" s="55"/>
      <c r="E59" s="56">
        <v>0</v>
      </c>
      <c r="F59" s="55"/>
    </row>
    <row r="60" spans="1:6" ht="15" customHeight="1">
      <c r="A60" s="64" t="s">
        <v>43</v>
      </c>
      <c r="B60" s="65"/>
      <c r="C60" s="77"/>
      <c r="D60" s="77"/>
      <c r="E60" s="78"/>
      <c r="F60" s="77"/>
    </row>
    <row r="61" spans="1:6" ht="15" customHeight="1">
      <c r="A61" s="66" t="s">
        <v>44</v>
      </c>
      <c r="B61" s="67" t="s">
        <v>19</v>
      </c>
      <c r="C61" s="79"/>
      <c r="D61" s="79"/>
      <c r="E61" s="80">
        <f>20*20</f>
        <v>400</v>
      </c>
      <c r="F61" s="79">
        <f t="shared" si="0"/>
        <v>400</v>
      </c>
    </row>
    <row r="62" spans="1:6" ht="15" customHeight="1">
      <c r="A62" s="43"/>
      <c r="B62" s="49"/>
      <c r="C62" s="52"/>
      <c r="D62" s="52"/>
      <c r="E62" s="53"/>
      <c r="F62" s="52"/>
    </row>
    <row r="63" spans="1:6" ht="15" customHeight="1">
      <c r="A63" s="43" t="s">
        <v>45</v>
      </c>
      <c r="B63" s="49"/>
      <c r="C63" s="52"/>
      <c r="D63" s="52"/>
      <c r="E63" s="53"/>
      <c r="F63" s="52"/>
    </row>
    <row r="64" spans="1:6" ht="15" customHeight="1">
      <c r="A64" s="43" t="s">
        <v>46</v>
      </c>
      <c r="B64" s="49"/>
      <c r="C64" s="52"/>
      <c r="D64" s="52"/>
      <c r="E64" s="53"/>
      <c r="F64" s="52"/>
    </row>
    <row r="65" spans="1:6" ht="15" customHeight="1">
      <c r="A65" s="43" t="s">
        <v>47</v>
      </c>
      <c r="B65" s="63" t="s">
        <v>48</v>
      </c>
      <c r="C65" s="52"/>
      <c r="D65" s="52"/>
      <c r="E65" s="53"/>
      <c r="F65" s="52"/>
    </row>
    <row r="66" spans="1:6" ht="15" customHeight="1">
      <c r="A66" s="44" t="s">
        <v>49</v>
      </c>
      <c r="B66" s="54" t="s">
        <v>348</v>
      </c>
      <c r="C66" s="55">
        <v>4123.88</v>
      </c>
      <c r="D66" s="55"/>
      <c r="E66" s="56">
        <f>C66*1.1765</f>
        <v>4851.7448200000008</v>
      </c>
      <c r="F66" s="55">
        <f>E66-C66</f>
        <v>727.86482000000069</v>
      </c>
    </row>
    <row r="67" spans="1:6" ht="15" customHeight="1">
      <c r="A67" s="43" t="s">
        <v>50</v>
      </c>
      <c r="B67" s="49"/>
      <c r="C67" s="52"/>
      <c r="D67" s="52"/>
      <c r="E67" s="53"/>
      <c r="F67" s="52"/>
    </row>
    <row r="68" spans="1:6" ht="15" customHeight="1">
      <c r="A68" s="43" t="s">
        <v>51</v>
      </c>
      <c r="B68" s="49"/>
      <c r="C68" s="52"/>
      <c r="D68" s="52"/>
      <c r="E68" s="53"/>
      <c r="F68" s="52"/>
    </row>
    <row r="69" spans="1:6" ht="15" customHeight="1">
      <c r="A69" s="43" t="s">
        <v>52</v>
      </c>
      <c r="B69" s="63" t="s">
        <v>28</v>
      </c>
      <c r="C69" s="52"/>
      <c r="D69" s="52"/>
      <c r="E69" s="53"/>
      <c r="F69" s="52"/>
    </row>
    <row r="70" spans="1:6" ht="15" customHeight="1">
      <c r="A70" s="43" t="s">
        <v>53</v>
      </c>
      <c r="B70" s="49"/>
      <c r="C70" s="52"/>
      <c r="D70" s="52"/>
      <c r="E70" s="53"/>
      <c r="F70" s="52"/>
    </row>
    <row r="71" spans="1:6" ht="15" customHeight="1">
      <c r="A71" s="44" t="s">
        <v>54</v>
      </c>
      <c r="B71" s="54" t="s">
        <v>350</v>
      </c>
      <c r="C71" s="55">
        <v>9352</v>
      </c>
      <c r="D71" s="55"/>
      <c r="E71" s="56">
        <f>C71*1.4286</f>
        <v>13360.2672</v>
      </c>
      <c r="F71" s="55">
        <f t="shared" si="0"/>
        <v>4008.2672000000002</v>
      </c>
    </row>
    <row r="72" spans="1:6" ht="15" customHeight="1">
      <c r="A72" s="43" t="s">
        <v>55</v>
      </c>
      <c r="B72" s="49"/>
      <c r="C72" s="52"/>
      <c r="D72" s="52"/>
      <c r="E72" s="53"/>
      <c r="F72" s="52"/>
    </row>
    <row r="73" spans="1:6" ht="15" customHeight="1">
      <c r="A73" s="43" t="s">
        <v>56</v>
      </c>
      <c r="B73" s="63" t="s">
        <v>57</v>
      </c>
      <c r="C73" s="52"/>
      <c r="D73" s="52"/>
      <c r="E73" s="53"/>
      <c r="F73" s="52"/>
    </row>
    <row r="74" spans="1:6" ht="15" customHeight="1">
      <c r="A74" s="43" t="s">
        <v>58</v>
      </c>
      <c r="B74" s="49"/>
      <c r="C74" s="52"/>
      <c r="D74" s="52"/>
      <c r="E74" s="53"/>
      <c r="F74" s="52"/>
    </row>
    <row r="75" spans="1:6" ht="15" customHeight="1">
      <c r="A75" s="43" t="s">
        <v>59</v>
      </c>
      <c r="B75" s="63" t="s">
        <v>60</v>
      </c>
      <c r="C75" s="52"/>
      <c r="D75" s="52"/>
      <c r="E75" s="53"/>
      <c r="F75" s="52"/>
    </row>
    <row r="76" spans="1:6" ht="15" customHeight="1">
      <c r="A76" s="64" t="s">
        <v>61</v>
      </c>
      <c r="B76" s="65"/>
      <c r="C76" s="77"/>
      <c r="D76" s="77"/>
      <c r="E76" s="78"/>
      <c r="F76" s="77"/>
    </row>
    <row r="77" spans="1:6" ht="15" customHeight="1">
      <c r="A77" s="66" t="s">
        <v>62</v>
      </c>
      <c r="B77" s="67" t="s">
        <v>8</v>
      </c>
      <c r="C77" s="79"/>
      <c r="D77" s="79"/>
      <c r="E77" s="80">
        <f>40*50</f>
        <v>2000</v>
      </c>
      <c r="F77" s="79">
        <f t="shared" si="0"/>
        <v>2000</v>
      </c>
    </row>
    <row r="78" spans="1:6" ht="15" customHeight="1">
      <c r="A78" s="72" t="s">
        <v>63</v>
      </c>
      <c r="B78" s="73" t="s">
        <v>64</v>
      </c>
      <c r="C78" s="81"/>
      <c r="D78" s="81"/>
      <c r="E78" s="82">
        <f>50*116</f>
        <v>5800</v>
      </c>
      <c r="F78" s="81">
        <f t="shared" si="0"/>
        <v>5800</v>
      </c>
    </row>
    <row r="79" spans="1:6" ht="15" customHeight="1">
      <c r="A79" s="43"/>
      <c r="B79" s="49"/>
      <c r="C79" s="52"/>
      <c r="D79" s="52"/>
      <c r="E79" s="53"/>
      <c r="F79" s="52"/>
    </row>
    <row r="80" spans="1:6" ht="15" customHeight="1">
      <c r="A80" s="43" t="s">
        <v>65</v>
      </c>
      <c r="B80" s="49"/>
      <c r="C80" s="52"/>
      <c r="D80" s="52"/>
      <c r="E80" s="53"/>
      <c r="F80" s="52"/>
    </row>
    <row r="81" spans="1:6" ht="15" customHeight="1">
      <c r="A81" s="43"/>
      <c r="B81" s="49"/>
      <c r="C81" s="52"/>
      <c r="D81" s="52"/>
      <c r="E81" s="53"/>
      <c r="F81" s="52"/>
    </row>
    <row r="82" spans="1:6" ht="15" customHeight="1">
      <c r="A82" s="43" t="s">
        <v>66</v>
      </c>
      <c r="B82" s="49"/>
      <c r="C82" s="52"/>
      <c r="D82" s="52"/>
      <c r="E82" s="53"/>
      <c r="F82" s="52"/>
    </row>
    <row r="83" spans="1:6" ht="15" customHeight="1">
      <c r="A83" s="74" t="s">
        <v>67</v>
      </c>
      <c r="B83" s="49"/>
      <c r="C83" s="52"/>
      <c r="D83" s="52"/>
      <c r="E83" s="53"/>
      <c r="F83" s="52"/>
    </row>
    <row r="84" spans="1:6" ht="15" customHeight="1">
      <c r="A84" s="74" t="s">
        <v>68</v>
      </c>
      <c r="B84" s="49"/>
      <c r="C84" s="52"/>
      <c r="D84" s="52"/>
      <c r="E84" s="53"/>
      <c r="F84" s="52"/>
    </row>
    <row r="85" spans="1:6" ht="15" customHeight="1">
      <c r="A85" s="43" t="s">
        <v>69</v>
      </c>
      <c r="B85" s="49"/>
      <c r="C85" s="52"/>
      <c r="D85" s="52"/>
      <c r="E85" s="53"/>
      <c r="F85" s="52"/>
    </row>
    <row r="86" spans="1:6" ht="15" customHeight="1">
      <c r="A86" s="43" t="s">
        <v>70</v>
      </c>
      <c r="B86" s="49"/>
      <c r="C86" s="52"/>
      <c r="D86" s="52"/>
      <c r="E86" s="53"/>
      <c r="F86" s="52"/>
    </row>
    <row r="87" spans="1:6" ht="15" customHeight="1">
      <c r="A87" s="43" t="s">
        <v>71</v>
      </c>
      <c r="B87" s="49"/>
      <c r="C87" s="52"/>
      <c r="D87" s="52"/>
      <c r="E87" s="53"/>
      <c r="F87" s="52"/>
    </row>
    <row r="88" spans="1:6" ht="15" customHeight="1">
      <c r="A88" s="43" t="s">
        <v>72</v>
      </c>
      <c r="B88" s="49"/>
      <c r="C88" s="52"/>
      <c r="D88" s="52"/>
      <c r="E88" s="53"/>
      <c r="F88" s="52"/>
    </row>
    <row r="89" spans="1:6" ht="15" customHeight="1">
      <c r="A89" s="43" t="s">
        <v>73</v>
      </c>
      <c r="B89" s="49"/>
      <c r="C89" s="52"/>
      <c r="D89" s="52"/>
      <c r="E89" s="53"/>
      <c r="F89" s="52"/>
    </row>
    <row r="90" spans="1:6" ht="15" customHeight="1">
      <c r="A90" s="43" t="s">
        <v>394</v>
      </c>
      <c r="B90" s="49"/>
      <c r="C90" s="52"/>
      <c r="D90" s="52"/>
      <c r="E90" s="53"/>
      <c r="F90" s="52"/>
    </row>
    <row r="91" spans="1:6" ht="15" customHeight="1">
      <c r="A91" s="43" t="s">
        <v>395</v>
      </c>
      <c r="B91" s="49"/>
      <c r="C91" s="52"/>
      <c r="D91" s="52"/>
      <c r="E91" s="53"/>
      <c r="F91" s="52"/>
    </row>
    <row r="92" spans="1:6" ht="15" customHeight="1">
      <c r="A92" s="43"/>
      <c r="B92" s="49"/>
      <c r="C92" s="52"/>
      <c r="D92" s="52"/>
      <c r="E92" s="53"/>
      <c r="F92" s="52"/>
    </row>
    <row r="93" spans="1:6" ht="15" customHeight="1">
      <c r="A93" s="43" t="s">
        <v>74</v>
      </c>
      <c r="B93" s="49"/>
      <c r="C93" s="52"/>
      <c r="D93" s="52"/>
      <c r="E93" s="53"/>
      <c r="F93" s="52"/>
    </row>
    <row r="94" spans="1:6" ht="15" customHeight="1" thickBot="1">
      <c r="A94" s="45" t="s">
        <v>75</v>
      </c>
      <c r="B94" s="75"/>
      <c r="C94" s="58"/>
      <c r="D94" s="58"/>
      <c r="E94" s="59"/>
      <c r="F94" s="58"/>
    </row>
    <row r="95" spans="1:6" ht="15" customHeight="1" thickBot="1">
      <c r="A95" s="3" t="s">
        <v>0</v>
      </c>
      <c r="C95" s="33"/>
      <c r="D95" s="35"/>
      <c r="E95" s="6"/>
      <c r="F95" s="6"/>
    </row>
    <row r="96" spans="1:6" ht="15" customHeight="1">
      <c r="A96" s="42" t="s">
        <v>76</v>
      </c>
      <c r="B96" s="48"/>
      <c r="C96" s="30" t="s">
        <v>319</v>
      </c>
      <c r="D96" s="36" t="s">
        <v>321</v>
      </c>
      <c r="E96" s="23" t="s">
        <v>330</v>
      </c>
      <c r="F96" s="36" t="s">
        <v>414</v>
      </c>
    </row>
    <row r="97" spans="1:6" ht="15" customHeight="1" thickBot="1">
      <c r="A97" s="43" t="s">
        <v>77</v>
      </c>
      <c r="B97" s="49"/>
      <c r="C97" s="31" t="s">
        <v>318</v>
      </c>
      <c r="D97" s="37" t="s">
        <v>322</v>
      </c>
      <c r="E97" s="24" t="s">
        <v>325</v>
      </c>
      <c r="F97" s="37" t="s">
        <v>329</v>
      </c>
    </row>
    <row r="98" spans="1:6" ht="15" customHeight="1">
      <c r="A98" s="43" t="s">
        <v>78</v>
      </c>
      <c r="B98" s="49"/>
      <c r="C98" s="33"/>
      <c r="D98" s="33"/>
      <c r="E98" s="12"/>
      <c r="F98" s="35"/>
    </row>
    <row r="99" spans="1:6" ht="15" customHeight="1">
      <c r="A99" s="43" t="s">
        <v>79</v>
      </c>
      <c r="B99" s="49"/>
      <c r="C99" s="52"/>
      <c r="D99" s="52"/>
      <c r="E99" s="53"/>
      <c r="F99" s="52"/>
    </row>
    <row r="100" spans="1:6" ht="15" customHeight="1">
      <c r="A100" s="43" t="s">
        <v>80</v>
      </c>
      <c r="B100" s="49"/>
      <c r="C100" s="52"/>
      <c r="D100" s="52"/>
      <c r="E100" s="53"/>
      <c r="F100" s="52"/>
    </row>
    <row r="101" spans="1:6" ht="15" customHeight="1">
      <c r="A101" s="43" t="s">
        <v>81</v>
      </c>
      <c r="B101" s="63" t="s">
        <v>16</v>
      </c>
      <c r="C101" s="52"/>
      <c r="D101" s="52"/>
      <c r="E101" s="53"/>
      <c r="F101" s="52"/>
    </row>
    <row r="102" spans="1:6" ht="15" customHeight="1">
      <c r="A102" s="43" t="s">
        <v>82</v>
      </c>
      <c r="B102" s="49"/>
      <c r="C102" s="52"/>
      <c r="D102" s="52"/>
      <c r="E102" s="53"/>
      <c r="F102" s="52"/>
    </row>
    <row r="103" spans="1:6" ht="15" customHeight="1">
      <c r="A103" s="43" t="s">
        <v>83</v>
      </c>
      <c r="B103" s="49"/>
      <c r="C103" s="52"/>
      <c r="D103" s="52"/>
      <c r="E103" s="53"/>
      <c r="F103" s="52"/>
    </row>
    <row r="104" spans="1:6" ht="15" customHeight="1">
      <c r="A104" s="43" t="s">
        <v>84</v>
      </c>
      <c r="B104" s="49"/>
      <c r="C104" s="52"/>
      <c r="D104" s="52"/>
      <c r="E104" s="53"/>
      <c r="F104" s="52"/>
    </row>
    <row r="105" spans="1:6" ht="15" customHeight="1">
      <c r="A105" s="44" t="s">
        <v>85</v>
      </c>
      <c r="B105" s="54" t="s">
        <v>350</v>
      </c>
      <c r="C105" s="55">
        <v>144</v>
      </c>
      <c r="D105" s="55"/>
      <c r="E105" s="56">
        <f>C105*1.4286</f>
        <v>205.7184</v>
      </c>
      <c r="F105" s="55">
        <f>E105-C105</f>
        <v>61.718400000000003</v>
      </c>
    </row>
    <row r="106" spans="1:6" ht="15" customHeight="1">
      <c r="A106" s="43" t="s">
        <v>86</v>
      </c>
      <c r="B106" s="49"/>
      <c r="C106" s="52"/>
      <c r="D106" s="52"/>
      <c r="E106" s="53"/>
      <c r="F106" s="52"/>
    </row>
    <row r="107" spans="1:6" ht="15" customHeight="1">
      <c r="A107" s="43" t="s">
        <v>87</v>
      </c>
      <c r="B107" s="49"/>
      <c r="C107" s="33"/>
      <c r="D107" s="33"/>
      <c r="E107" s="12"/>
      <c r="F107" s="33"/>
    </row>
    <row r="108" spans="1:6" ht="15" customHeight="1">
      <c r="A108" s="43" t="s">
        <v>88</v>
      </c>
      <c r="B108" s="63" t="s">
        <v>64</v>
      </c>
      <c r="C108" s="33"/>
      <c r="D108" s="33"/>
      <c r="E108" s="12"/>
      <c r="F108" s="33"/>
    </row>
    <row r="109" spans="1:6" ht="15" customHeight="1">
      <c r="A109" s="43" t="s">
        <v>89</v>
      </c>
      <c r="B109" s="49"/>
      <c r="C109" s="33"/>
      <c r="D109" s="33"/>
      <c r="E109" s="12"/>
      <c r="F109" s="33"/>
    </row>
    <row r="110" spans="1:6" ht="15" customHeight="1" thickBot="1">
      <c r="A110" s="45" t="s">
        <v>90</v>
      </c>
      <c r="B110" s="57" t="s">
        <v>91</v>
      </c>
      <c r="C110" s="34"/>
      <c r="D110" s="34"/>
      <c r="E110" s="14"/>
      <c r="F110" s="34"/>
    </row>
    <row r="111" spans="1:6" ht="15" customHeight="1" thickBot="1">
      <c r="A111" s="3" t="s">
        <v>0</v>
      </c>
      <c r="C111" s="33"/>
      <c r="D111" s="33"/>
      <c r="E111" s="6"/>
      <c r="F111" s="6"/>
    </row>
    <row r="112" spans="1:6" ht="15" customHeight="1">
      <c r="A112" s="42" t="s">
        <v>92</v>
      </c>
      <c r="B112" s="48"/>
      <c r="C112" s="30" t="s">
        <v>319</v>
      </c>
      <c r="D112" s="36" t="s">
        <v>321</v>
      </c>
      <c r="E112" s="23" t="s">
        <v>330</v>
      </c>
      <c r="F112" s="36" t="s">
        <v>414</v>
      </c>
    </row>
    <row r="113" spans="1:6" ht="15" customHeight="1" thickBot="1">
      <c r="A113" s="43" t="s">
        <v>93</v>
      </c>
      <c r="B113" s="49"/>
      <c r="C113" s="31" t="s">
        <v>318</v>
      </c>
      <c r="D113" s="37" t="s">
        <v>322</v>
      </c>
      <c r="E113" s="24" t="s">
        <v>325</v>
      </c>
      <c r="F113" s="37" t="s">
        <v>329</v>
      </c>
    </row>
    <row r="114" spans="1:6" ht="15" customHeight="1">
      <c r="A114" s="43" t="s">
        <v>94</v>
      </c>
      <c r="B114" s="63" t="s">
        <v>14</v>
      </c>
      <c r="C114" s="33"/>
      <c r="D114" s="33"/>
      <c r="E114" s="12"/>
      <c r="F114" s="35"/>
    </row>
    <row r="115" spans="1:6" ht="15" customHeight="1">
      <c r="A115" s="43" t="s">
        <v>351</v>
      </c>
      <c r="B115" s="49"/>
      <c r="C115" s="33"/>
      <c r="D115" s="33"/>
      <c r="E115" s="12"/>
      <c r="F115" s="33"/>
    </row>
    <row r="116" spans="1:6" ht="15" customHeight="1">
      <c r="A116" s="43" t="s">
        <v>352</v>
      </c>
      <c r="B116" s="49"/>
      <c r="C116" s="52"/>
      <c r="D116" s="52"/>
      <c r="E116" s="53"/>
      <c r="F116" s="52"/>
    </row>
    <row r="117" spans="1:6" ht="15" customHeight="1">
      <c r="A117" s="44" t="s">
        <v>353</v>
      </c>
      <c r="B117" s="68" t="s">
        <v>354</v>
      </c>
      <c r="C117" s="55">
        <v>250</v>
      </c>
      <c r="D117" s="55"/>
      <c r="E117" s="56">
        <f>C117*4</f>
        <v>1000</v>
      </c>
      <c r="F117" s="55">
        <f t="shared" ref="F117:F156" si="1">E117-C117</f>
        <v>750</v>
      </c>
    </row>
    <row r="118" spans="1:6" ht="15" customHeight="1">
      <c r="A118" s="83" t="s">
        <v>95</v>
      </c>
      <c r="B118" s="84" t="s">
        <v>354</v>
      </c>
      <c r="C118" s="85">
        <v>25</v>
      </c>
      <c r="D118" s="85"/>
      <c r="E118" s="86">
        <f>C118*4</f>
        <v>100</v>
      </c>
      <c r="F118" s="85">
        <f t="shared" si="1"/>
        <v>75</v>
      </c>
    </row>
    <row r="119" spans="1:6" ht="15" customHeight="1">
      <c r="A119" s="43" t="s">
        <v>96</v>
      </c>
      <c r="B119" s="49"/>
      <c r="C119" s="52"/>
      <c r="D119" s="52"/>
      <c r="E119" s="53"/>
      <c r="F119" s="52"/>
    </row>
    <row r="120" spans="1:6" ht="15" customHeight="1">
      <c r="A120" s="44" t="s">
        <v>97</v>
      </c>
      <c r="B120" s="68" t="s">
        <v>354</v>
      </c>
      <c r="C120" s="55">
        <v>25</v>
      </c>
      <c r="D120" s="55"/>
      <c r="E120" s="56">
        <f>C120*4</f>
        <v>100</v>
      </c>
      <c r="F120" s="55">
        <f t="shared" si="1"/>
        <v>75</v>
      </c>
    </row>
    <row r="121" spans="1:6" ht="15" customHeight="1">
      <c r="A121" s="112" t="s">
        <v>425</v>
      </c>
      <c r="B121" s="49"/>
      <c r="C121" s="52"/>
      <c r="D121" s="52"/>
      <c r="E121" s="53"/>
      <c r="F121" s="52"/>
    </row>
    <row r="122" spans="1:6" s="116" customFormat="1" ht="15" customHeight="1" thickBot="1">
      <c r="A122" s="137" t="s">
        <v>426</v>
      </c>
      <c r="B122" s="138" t="s">
        <v>428</v>
      </c>
      <c r="C122" s="139">
        <v>0</v>
      </c>
      <c r="D122" s="139"/>
      <c r="E122" s="140">
        <v>0</v>
      </c>
      <c r="F122" s="139"/>
    </row>
    <row r="123" spans="1:6" ht="15" customHeight="1" thickBot="1">
      <c r="A123" s="3" t="s">
        <v>0</v>
      </c>
      <c r="C123" s="33"/>
      <c r="D123" s="33"/>
      <c r="E123" s="6"/>
      <c r="F123" s="6"/>
    </row>
    <row r="124" spans="1:6" ht="15" customHeight="1">
      <c r="A124" s="42" t="s">
        <v>98</v>
      </c>
      <c r="B124" s="8"/>
      <c r="C124" s="35"/>
      <c r="D124" s="35"/>
      <c r="E124" s="9"/>
      <c r="F124" s="35"/>
    </row>
    <row r="125" spans="1:6" ht="15" customHeight="1">
      <c r="A125" s="43" t="s">
        <v>99</v>
      </c>
      <c r="B125" s="10"/>
      <c r="C125" s="33"/>
      <c r="D125" s="33"/>
      <c r="E125" s="12"/>
      <c r="F125" s="33"/>
    </row>
    <row r="126" spans="1:6" ht="15" customHeight="1">
      <c r="A126" s="43" t="s">
        <v>0</v>
      </c>
      <c r="B126" s="10"/>
      <c r="C126" s="33"/>
      <c r="D126" s="33"/>
      <c r="E126" s="12"/>
      <c r="F126" s="33"/>
    </row>
    <row r="127" spans="1:6">
      <c r="A127" s="87" t="s">
        <v>100</v>
      </c>
      <c r="B127" s="10"/>
      <c r="C127" s="33"/>
      <c r="D127" s="33"/>
      <c r="E127" s="12"/>
      <c r="F127" s="33"/>
    </row>
    <row r="128" spans="1:6">
      <c r="A128" s="43" t="s">
        <v>101</v>
      </c>
      <c r="B128" s="10"/>
      <c r="C128" s="33"/>
      <c r="D128" s="33"/>
      <c r="E128" s="12"/>
      <c r="F128" s="33"/>
    </row>
    <row r="129" spans="1:6">
      <c r="A129" s="43" t="s">
        <v>0</v>
      </c>
      <c r="B129" s="10"/>
      <c r="C129" s="33"/>
      <c r="D129" s="33"/>
      <c r="E129" s="12"/>
      <c r="F129" s="33"/>
    </row>
    <row r="130" spans="1:6">
      <c r="A130" s="87" t="s">
        <v>102</v>
      </c>
      <c r="B130" s="10"/>
      <c r="C130" s="33"/>
      <c r="D130" s="33"/>
      <c r="E130" s="12"/>
      <c r="F130" s="33"/>
    </row>
    <row r="131" spans="1:6" ht="15.75" thickBot="1">
      <c r="A131" s="45" t="s">
        <v>103</v>
      </c>
      <c r="B131" s="15"/>
      <c r="C131" s="34"/>
      <c r="D131" s="34"/>
      <c r="E131" s="14"/>
      <c r="F131" s="34"/>
    </row>
    <row r="132" spans="1:6" ht="15.75" thickBot="1">
      <c r="A132" s="13"/>
      <c r="B132" s="10"/>
      <c r="C132" s="33"/>
      <c r="D132" s="33"/>
      <c r="E132" s="11"/>
      <c r="F132" s="11"/>
    </row>
    <row r="133" spans="1:6">
      <c r="A133" s="42" t="s">
        <v>307</v>
      </c>
      <c r="B133" s="48"/>
      <c r="C133" s="30" t="s">
        <v>319</v>
      </c>
      <c r="D133" s="36" t="s">
        <v>321</v>
      </c>
      <c r="E133" s="23" t="s">
        <v>330</v>
      </c>
      <c r="F133" s="36" t="s">
        <v>414</v>
      </c>
    </row>
    <row r="134" spans="1:6" ht="15.75" thickBot="1">
      <c r="A134" s="43"/>
      <c r="B134" s="49"/>
      <c r="C134" s="31" t="s">
        <v>318</v>
      </c>
      <c r="D134" s="37" t="s">
        <v>322</v>
      </c>
      <c r="E134" s="24" t="s">
        <v>325</v>
      </c>
      <c r="F134" s="37" t="s">
        <v>329</v>
      </c>
    </row>
    <row r="135" spans="1:6">
      <c r="A135" s="43" t="s">
        <v>310</v>
      </c>
      <c r="B135" s="49"/>
      <c r="C135" s="33"/>
      <c r="D135" s="33"/>
      <c r="E135" s="12"/>
      <c r="F135" s="35"/>
    </row>
    <row r="136" spans="1:6">
      <c r="A136" s="43" t="s">
        <v>311</v>
      </c>
      <c r="B136" s="50" t="s">
        <v>12</v>
      </c>
      <c r="C136" s="33"/>
      <c r="D136" s="33"/>
      <c r="E136" s="12"/>
      <c r="F136" s="33"/>
    </row>
    <row r="137" spans="1:6">
      <c r="A137" s="43" t="s">
        <v>312</v>
      </c>
      <c r="B137" s="50" t="s">
        <v>308</v>
      </c>
      <c r="C137" s="33"/>
      <c r="D137" s="33"/>
      <c r="E137" s="12"/>
      <c r="F137" s="33"/>
    </row>
    <row r="138" spans="1:6">
      <c r="A138" s="43" t="s">
        <v>313</v>
      </c>
      <c r="B138" s="50" t="s">
        <v>335</v>
      </c>
      <c r="C138" s="33"/>
      <c r="D138" s="33"/>
      <c r="E138" s="12"/>
      <c r="F138" s="33"/>
    </row>
    <row r="139" spans="1:6">
      <c r="A139" s="43" t="s">
        <v>314</v>
      </c>
      <c r="B139" s="50" t="s">
        <v>336</v>
      </c>
      <c r="C139" s="33"/>
      <c r="D139" s="33"/>
      <c r="E139" s="12"/>
      <c r="F139" s="33"/>
    </row>
    <row r="140" spans="1:6">
      <c r="A140" s="43" t="s">
        <v>315</v>
      </c>
      <c r="B140" s="50"/>
      <c r="C140" s="33"/>
      <c r="D140" s="33"/>
      <c r="E140" s="12"/>
      <c r="F140" s="33"/>
    </row>
    <row r="141" spans="1:6">
      <c r="A141" s="43" t="s">
        <v>316</v>
      </c>
      <c r="B141" s="50" t="s">
        <v>309</v>
      </c>
      <c r="C141" s="33"/>
      <c r="D141" s="33"/>
      <c r="E141" s="12"/>
      <c r="F141" s="33"/>
    </row>
    <row r="142" spans="1:6" ht="15.75" thickBot="1">
      <c r="A142" s="45" t="s">
        <v>317</v>
      </c>
      <c r="B142" s="51" t="s">
        <v>57</v>
      </c>
      <c r="C142" s="34"/>
      <c r="D142" s="34"/>
      <c r="E142" s="14"/>
      <c r="F142" s="34"/>
    </row>
    <row r="143" spans="1:6">
      <c r="A143" s="3"/>
      <c r="C143" s="6"/>
      <c r="D143" s="6"/>
      <c r="E143" s="6"/>
      <c r="F143" s="6"/>
    </row>
    <row r="144" spans="1:6" ht="18">
      <c r="A144" s="16" t="s">
        <v>104</v>
      </c>
      <c r="C144" s="6"/>
      <c r="D144" s="6"/>
      <c r="E144" s="6"/>
      <c r="F144" s="6"/>
    </row>
    <row r="145" spans="1:6" ht="15.75" thickBot="1">
      <c r="A145" s="2" t="s">
        <v>0</v>
      </c>
      <c r="C145" s="6"/>
      <c r="D145" s="6"/>
      <c r="E145" s="6"/>
      <c r="F145" s="6"/>
    </row>
    <row r="146" spans="1:6">
      <c r="A146" s="42" t="s">
        <v>105</v>
      </c>
      <c r="B146" s="48"/>
      <c r="C146" s="30" t="s">
        <v>319</v>
      </c>
      <c r="D146" s="36" t="s">
        <v>321</v>
      </c>
      <c r="E146" s="23" t="s">
        <v>330</v>
      </c>
      <c r="F146" s="36" t="s">
        <v>414</v>
      </c>
    </row>
    <row r="147" spans="1:6" ht="15.75" thickBot="1">
      <c r="A147" s="133" t="s">
        <v>106</v>
      </c>
      <c r="B147" s="49"/>
      <c r="C147" s="31" t="s">
        <v>318</v>
      </c>
      <c r="D147" s="37" t="s">
        <v>322</v>
      </c>
      <c r="E147" s="24" t="s">
        <v>325</v>
      </c>
      <c r="F147" s="37" t="s">
        <v>329</v>
      </c>
    </row>
    <row r="148" spans="1:6" s="116" customFormat="1" ht="15" customHeight="1">
      <c r="A148" s="122" t="s">
        <v>107</v>
      </c>
      <c r="B148" s="123" t="s">
        <v>422</v>
      </c>
      <c r="C148" s="124">
        <v>4399.5</v>
      </c>
      <c r="D148" s="124"/>
      <c r="E148" s="125">
        <f>C148*1.0303</f>
        <v>4532.8048499999995</v>
      </c>
      <c r="F148" s="126">
        <f>E148-C148</f>
        <v>133.30484999999953</v>
      </c>
    </row>
    <row r="149" spans="1:6" ht="15" customHeight="1">
      <c r="A149" s="133" t="s">
        <v>109</v>
      </c>
      <c r="B149" s="49"/>
      <c r="C149" s="52"/>
      <c r="D149" s="52"/>
      <c r="E149" s="53"/>
      <c r="F149" s="52"/>
    </row>
    <row r="150" spans="1:6" ht="15" customHeight="1">
      <c r="A150" s="133" t="s">
        <v>110</v>
      </c>
      <c r="B150" s="49"/>
      <c r="C150" s="52"/>
      <c r="D150" s="52"/>
      <c r="E150" s="53"/>
      <c r="F150" s="52"/>
    </row>
    <row r="151" spans="1:6" s="116" customFormat="1" ht="15" customHeight="1">
      <c r="A151" s="122" t="s">
        <v>25</v>
      </c>
      <c r="B151" s="123" t="s">
        <v>423</v>
      </c>
      <c r="C151" s="124">
        <v>13233</v>
      </c>
      <c r="D151" s="124"/>
      <c r="E151" s="125">
        <f>C151*1.0303</f>
        <v>13633.9599</v>
      </c>
      <c r="F151" s="124">
        <f t="shared" si="1"/>
        <v>400.95989999999983</v>
      </c>
    </row>
    <row r="152" spans="1:6" ht="15" customHeight="1">
      <c r="A152" s="43" t="s">
        <v>26</v>
      </c>
      <c r="B152" s="49"/>
      <c r="C152" s="52"/>
      <c r="D152" s="52"/>
      <c r="E152" s="53"/>
      <c r="F152" s="52"/>
    </row>
    <row r="153" spans="1:6" ht="15" customHeight="1">
      <c r="A153" s="44" t="s">
        <v>111</v>
      </c>
      <c r="B153" s="54" t="s">
        <v>348</v>
      </c>
      <c r="C153" s="55">
        <v>8.5</v>
      </c>
      <c r="D153" s="55"/>
      <c r="E153" s="56">
        <f>C153*1.1764</f>
        <v>9.9993999999999996</v>
      </c>
      <c r="F153" s="55">
        <f t="shared" si="1"/>
        <v>1.4993999999999996</v>
      </c>
    </row>
    <row r="154" spans="1:6" ht="15" customHeight="1">
      <c r="A154" s="43" t="s">
        <v>112</v>
      </c>
      <c r="B154" s="49"/>
      <c r="C154" s="52"/>
      <c r="D154" s="52"/>
      <c r="E154" s="53"/>
      <c r="F154" s="52"/>
    </row>
    <row r="155" spans="1:6" ht="15" customHeight="1">
      <c r="A155" s="43" t="s">
        <v>113</v>
      </c>
      <c r="B155" s="49"/>
      <c r="C155" s="52"/>
      <c r="D155" s="52"/>
      <c r="E155" s="53"/>
      <c r="F155" s="52"/>
    </row>
    <row r="156" spans="1:6" ht="15" customHeight="1">
      <c r="A156" s="44" t="s">
        <v>114</v>
      </c>
      <c r="B156" s="54" t="s">
        <v>338</v>
      </c>
      <c r="C156" s="55">
        <v>458</v>
      </c>
      <c r="D156" s="55"/>
      <c r="E156" s="56">
        <f>C156*1.1111</f>
        <v>508.88380000000001</v>
      </c>
      <c r="F156" s="55">
        <f t="shared" si="1"/>
        <v>50.883800000000008</v>
      </c>
    </row>
    <row r="157" spans="1:6" s="116" customFormat="1" ht="15" customHeight="1">
      <c r="A157" s="112" t="s">
        <v>355</v>
      </c>
      <c r="B157" s="113"/>
      <c r="C157" s="114"/>
      <c r="D157" s="114"/>
      <c r="E157" s="115"/>
      <c r="F157" s="114"/>
    </row>
    <row r="158" spans="1:6" s="116" customFormat="1" ht="15" customHeight="1">
      <c r="A158" s="117" t="s">
        <v>396</v>
      </c>
      <c r="B158" s="118" t="s">
        <v>349</v>
      </c>
      <c r="C158" s="119">
        <v>25.5</v>
      </c>
      <c r="D158" s="119"/>
      <c r="E158" s="120">
        <f>(6*20)+(C158*1.1765)</f>
        <v>150.00075000000001</v>
      </c>
      <c r="F158" s="119">
        <f>E158-C158</f>
        <v>124.50075000000001</v>
      </c>
    </row>
    <row r="159" spans="1:6" ht="15" customHeight="1">
      <c r="A159" s="43" t="s">
        <v>356</v>
      </c>
      <c r="B159" s="49"/>
      <c r="C159" s="52"/>
      <c r="D159" s="52"/>
      <c r="E159" s="53"/>
      <c r="F159" s="52"/>
    </row>
    <row r="160" spans="1:6" ht="15" customHeight="1">
      <c r="A160" s="43" t="s">
        <v>344</v>
      </c>
      <c r="B160" s="49"/>
      <c r="C160" s="52"/>
      <c r="D160" s="52"/>
      <c r="E160" s="53"/>
      <c r="F160" s="52"/>
    </row>
    <row r="161" spans="1:6" ht="15" customHeight="1">
      <c r="A161" s="43" t="s">
        <v>357</v>
      </c>
      <c r="B161" s="49"/>
      <c r="C161" s="52"/>
      <c r="D161" s="52"/>
      <c r="E161" s="53"/>
      <c r="F161" s="52"/>
    </row>
    <row r="162" spans="1:6" ht="15" customHeight="1">
      <c r="A162" s="43" t="s">
        <v>358</v>
      </c>
      <c r="B162" s="49"/>
      <c r="C162" s="52"/>
      <c r="D162" s="52"/>
      <c r="E162" s="53"/>
      <c r="F162" s="52"/>
    </row>
    <row r="163" spans="1:6" ht="15" customHeight="1">
      <c r="A163" s="44" t="s">
        <v>359</v>
      </c>
      <c r="B163" s="68" t="s">
        <v>116</v>
      </c>
      <c r="C163" s="55">
        <v>210</v>
      </c>
      <c r="D163" s="55">
        <v>210</v>
      </c>
      <c r="E163" s="56"/>
      <c r="F163" s="55"/>
    </row>
    <row r="164" spans="1:6" ht="15" customHeight="1">
      <c r="A164" s="43" t="s">
        <v>360</v>
      </c>
      <c r="B164" s="69"/>
      <c r="C164" s="52"/>
      <c r="D164" s="52"/>
      <c r="E164" s="53"/>
      <c r="F164" s="52"/>
    </row>
    <row r="165" spans="1:6" ht="15" customHeight="1">
      <c r="A165" s="43" t="s">
        <v>361</v>
      </c>
      <c r="B165" s="69"/>
      <c r="C165" s="52"/>
      <c r="D165" s="52"/>
      <c r="E165" s="53"/>
      <c r="F165" s="52"/>
    </row>
    <row r="166" spans="1:6" ht="15" customHeight="1">
      <c r="A166" s="44" t="s">
        <v>362</v>
      </c>
      <c r="B166" s="68" t="s">
        <v>116</v>
      </c>
      <c r="C166" s="55">
        <v>140</v>
      </c>
      <c r="D166" s="55">
        <v>140</v>
      </c>
      <c r="E166" s="56"/>
      <c r="F166" s="55"/>
    </row>
    <row r="167" spans="1:6" ht="15" customHeight="1">
      <c r="A167" s="102" t="s">
        <v>397</v>
      </c>
      <c r="B167" s="49"/>
      <c r="C167" s="52"/>
      <c r="D167" s="52"/>
      <c r="E167" s="53"/>
      <c r="F167" s="52"/>
    </row>
    <row r="168" spans="1:6" ht="15" customHeight="1">
      <c r="A168" s="43" t="s">
        <v>363</v>
      </c>
      <c r="B168" s="49"/>
      <c r="C168" s="52"/>
      <c r="D168" s="52"/>
      <c r="E168" s="53"/>
      <c r="F168" s="52"/>
    </row>
    <row r="169" spans="1:6" ht="15" customHeight="1">
      <c r="A169" s="44" t="s">
        <v>364</v>
      </c>
      <c r="B169" s="54" t="s">
        <v>348</v>
      </c>
      <c r="C169" s="55">
        <v>76.5</v>
      </c>
      <c r="D169" s="55"/>
      <c r="E169" s="56">
        <f>C169*1.1765</f>
        <v>90.002250000000004</v>
      </c>
      <c r="F169" s="55">
        <f t="shared" ref="F169:F209" si="2">E169-C169</f>
        <v>13.502250000000004</v>
      </c>
    </row>
    <row r="170" spans="1:6" ht="15" customHeight="1">
      <c r="A170" s="43" t="s">
        <v>117</v>
      </c>
      <c r="B170" s="49"/>
      <c r="C170" s="52"/>
      <c r="D170" s="52"/>
      <c r="E170" s="53"/>
      <c r="F170" s="52"/>
    </row>
    <row r="171" spans="1:6" ht="15" customHeight="1">
      <c r="A171" s="43" t="s">
        <v>118</v>
      </c>
      <c r="B171" s="49"/>
      <c r="C171" s="52"/>
      <c r="D171" s="52"/>
      <c r="E171" s="53"/>
      <c r="F171" s="52"/>
    </row>
    <row r="172" spans="1:6" ht="15" customHeight="1">
      <c r="A172" s="44" t="s">
        <v>119</v>
      </c>
      <c r="B172" s="54" t="s">
        <v>348</v>
      </c>
      <c r="C172" s="55">
        <v>0</v>
      </c>
      <c r="D172" s="55"/>
      <c r="E172" s="56">
        <v>0</v>
      </c>
      <c r="F172" s="55"/>
    </row>
    <row r="173" spans="1:6" ht="15" customHeight="1">
      <c r="A173" s="43" t="s">
        <v>120</v>
      </c>
      <c r="B173" s="49"/>
      <c r="C173" s="52"/>
      <c r="D173" s="52"/>
      <c r="E173" s="53"/>
      <c r="F173" s="52"/>
    </row>
    <row r="174" spans="1:6" ht="15" customHeight="1">
      <c r="A174" s="43" t="s">
        <v>121</v>
      </c>
      <c r="B174" s="49"/>
      <c r="C174" s="52"/>
      <c r="D174" s="52"/>
      <c r="E174" s="53"/>
      <c r="F174" s="52"/>
    </row>
    <row r="175" spans="1:6" ht="15" customHeight="1">
      <c r="A175" s="44" t="s">
        <v>398</v>
      </c>
      <c r="B175" s="54" t="s">
        <v>348</v>
      </c>
      <c r="C175" s="55">
        <v>48</v>
      </c>
      <c r="D175" s="55"/>
      <c r="E175" s="56">
        <f>C175*1.1765</f>
        <v>56.472000000000008</v>
      </c>
      <c r="F175" s="55">
        <f t="shared" si="2"/>
        <v>8.4720000000000084</v>
      </c>
    </row>
    <row r="176" spans="1:6" s="116" customFormat="1" ht="15" customHeight="1">
      <c r="A176" s="112" t="s">
        <v>122</v>
      </c>
      <c r="B176" s="113"/>
      <c r="C176" s="114"/>
      <c r="D176" s="114"/>
      <c r="E176" s="115"/>
      <c r="F176" s="114"/>
    </row>
    <row r="177" spans="1:6" s="116" customFormat="1" ht="15" customHeight="1">
      <c r="A177" s="112" t="s">
        <v>123</v>
      </c>
      <c r="B177" s="113"/>
      <c r="C177" s="114"/>
      <c r="D177" s="114"/>
      <c r="E177" s="115"/>
      <c r="F177" s="114"/>
    </row>
    <row r="178" spans="1:6" s="116" customFormat="1" ht="15" customHeight="1">
      <c r="A178" s="117" t="s">
        <v>124</v>
      </c>
      <c r="B178" s="118" t="s">
        <v>19</v>
      </c>
      <c r="C178" s="119"/>
      <c r="D178" s="119"/>
      <c r="E178" s="120">
        <v>20</v>
      </c>
      <c r="F178" s="119">
        <f t="shared" si="2"/>
        <v>20</v>
      </c>
    </row>
    <row r="179" spans="1:6" ht="15" customHeight="1">
      <c r="A179" s="64" t="s">
        <v>399</v>
      </c>
      <c r="B179" s="65"/>
      <c r="C179" s="77"/>
      <c r="D179" s="77"/>
      <c r="E179" s="78"/>
      <c r="F179" s="77"/>
    </row>
    <row r="180" spans="1:6" ht="15" customHeight="1">
      <c r="A180" s="66" t="s">
        <v>400</v>
      </c>
      <c r="B180" s="67" t="s">
        <v>19</v>
      </c>
      <c r="C180" s="79"/>
      <c r="D180" s="79"/>
      <c r="E180" s="80">
        <f>5*20</f>
        <v>100</v>
      </c>
      <c r="F180" s="79">
        <f t="shared" si="2"/>
        <v>100</v>
      </c>
    </row>
    <row r="181" spans="1:6" ht="15" customHeight="1">
      <c r="A181" s="43"/>
      <c r="B181" s="49"/>
      <c r="C181" s="52"/>
      <c r="D181" s="52"/>
      <c r="E181" s="53"/>
      <c r="F181" s="52"/>
    </row>
    <row r="182" spans="1:6" ht="15" customHeight="1">
      <c r="A182" s="43" t="s">
        <v>125</v>
      </c>
      <c r="B182" s="49"/>
      <c r="C182" s="52"/>
      <c r="D182" s="52"/>
      <c r="E182" s="53"/>
      <c r="F182" s="52"/>
    </row>
    <row r="183" spans="1:6" ht="15" customHeight="1">
      <c r="A183" s="43"/>
      <c r="B183" s="49"/>
      <c r="C183" s="33"/>
      <c r="D183" s="33"/>
      <c r="E183" s="12"/>
      <c r="F183" s="33"/>
    </row>
    <row r="184" spans="1:6" ht="15" customHeight="1">
      <c r="A184" s="43" t="s">
        <v>126</v>
      </c>
      <c r="B184" s="49"/>
      <c r="C184" s="33"/>
      <c r="D184" s="33"/>
      <c r="E184" s="12"/>
      <c r="F184" s="33"/>
    </row>
    <row r="185" spans="1:6" ht="15" customHeight="1">
      <c r="A185" s="74" t="s">
        <v>67</v>
      </c>
      <c r="B185" s="49"/>
      <c r="C185" s="33"/>
      <c r="D185" s="33"/>
      <c r="E185" s="12"/>
      <c r="F185" s="33"/>
    </row>
    <row r="186" spans="1:6" ht="15" customHeight="1" thickBot="1">
      <c r="A186" s="88" t="s">
        <v>127</v>
      </c>
      <c r="B186" s="75"/>
      <c r="C186" s="34"/>
      <c r="D186" s="34"/>
      <c r="E186" s="14"/>
      <c r="F186" s="34"/>
    </row>
    <row r="187" spans="1:6" ht="19.5" customHeight="1" thickBot="1">
      <c r="A187" s="3" t="s">
        <v>0</v>
      </c>
      <c r="C187" s="35"/>
      <c r="D187" s="35"/>
      <c r="E187" s="6"/>
      <c r="F187" s="6"/>
    </row>
    <row r="188" spans="1:6" ht="15" customHeight="1">
      <c r="A188" s="42" t="s">
        <v>128</v>
      </c>
      <c r="B188" s="48"/>
      <c r="C188" s="30" t="s">
        <v>319</v>
      </c>
      <c r="D188" s="36" t="s">
        <v>321</v>
      </c>
      <c r="E188" s="23" t="s">
        <v>330</v>
      </c>
      <c r="F188" s="36" t="s">
        <v>414</v>
      </c>
    </row>
    <row r="189" spans="1:6" ht="15" customHeight="1" thickBot="1">
      <c r="A189" s="43" t="s">
        <v>129</v>
      </c>
      <c r="B189" s="49"/>
      <c r="C189" s="31" t="s">
        <v>318</v>
      </c>
      <c r="D189" s="37" t="s">
        <v>322</v>
      </c>
      <c r="E189" s="24" t="s">
        <v>325</v>
      </c>
      <c r="F189" s="37" t="s">
        <v>329</v>
      </c>
    </row>
    <row r="190" spans="1:6" ht="15" customHeight="1">
      <c r="A190" s="43" t="s">
        <v>130</v>
      </c>
      <c r="B190" s="63" t="s">
        <v>57</v>
      </c>
      <c r="C190" s="33"/>
      <c r="D190" s="33"/>
      <c r="E190" s="12"/>
      <c r="F190" s="35"/>
    </row>
    <row r="191" spans="1:6" ht="15" customHeight="1">
      <c r="A191" s="133" t="s">
        <v>131</v>
      </c>
      <c r="B191" s="49"/>
      <c r="C191" s="52"/>
      <c r="D191" s="52"/>
      <c r="E191" s="53"/>
      <c r="F191" s="52"/>
    </row>
    <row r="192" spans="1:6" s="116" customFormat="1" ht="15" customHeight="1">
      <c r="A192" s="122" t="s">
        <v>132</v>
      </c>
      <c r="B192" s="127" t="s">
        <v>420</v>
      </c>
      <c r="C192" s="124">
        <v>40.5</v>
      </c>
      <c r="D192" s="124"/>
      <c r="E192" s="125">
        <f>C192*1.48148</f>
        <v>59.999939999999995</v>
      </c>
      <c r="F192" s="124">
        <f t="shared" si="2"/>
        <v>19.499939999999995</v>
      </c>
    </row>
    <row r="193" spans="1:6" ht="15" customHeight="1">
      <c r="A193" s="133" t="s">
        <v>133</v>
      </c>
      <c r="B193" s="49"/>
      <c r="C193" s="52"/>
      <c r="D193" s="52"/>
      <c r="E193" s="53"/>
      <c r="F193" s="52"/>
    </row>
    <row r="194" spans="1:6" s="116" customFormat="1" ht="15" customHeight="1">
      <c r="A194" s="122" t="s">
        <v>134</v>
      </c>
      <c r="B194" s="127" t="s">
        <v>421</v>
      </c>
      <c r="C194" s="124">
        <v>175</v>
      </c>
      <c r="D194" s="124"/>
      <c r="E194" s="125">
        <f>C194*1.6</f>
        <v>280</v>
      </c>
      <c r="F194" s="124">
        <f t="shared" si="2"/>
        <v>105</v>
      </c>
    </row>
    <row r="195" spans="1:6" ht="15" customHeight="1" thickBot="1">
      <c r="A195" s="137" t="s">
        <v>427</v>
      </c>
      <c r="B195" s="142" t="s">
        <v>108</v>
      </c>
      <c r="C195" s="139">
        <v>0</v>
      </c>
      <c r="D195" s="139"/>
      <c r="E195" s="140">
        <v>0</v>
      </c>
      <c r="F195" s="139"/>
    </row>
    <row r="196" spans="1:6" ht="15" customHeight="1">
      <c r="A196" s="13"/>
      <c r="B196" s="13"/>
      <c r="C196" s="33"/>
      <c r="D196" s="33"/>
      <c r="E196" s="11"/>
      <c r="F196" s="11"/>
    </row>
    <row r="197" spans="1:6" ht="15" customHeight="1" thickBot="1">
      <c r="A197" s="3" t="s">
        <v>0</v>
      </c>
      <c r="C197" s="33"/>
      <c r="D197" s="33"/>
      <c r="E197" s="6"/>
      <c r="F197" s="6"/>
    </row>
    <row r="198" spans="1:6" ht="15" customHeight="1">
      <c r="A198" s="42" t="s">
        <v>135</v>
      </c>
      <c r="B198" s="48"/>
      <c r="C198" s="30" t="s">
        <v>319</v>
      </c>
      <c r="D198" s="36" t="s">
        <v>321</v>
      </c>
      <c r="E198" s="23" t="s">
        <v>330</v>
      </c>
      <c r="F198" s="36" t="s">
        <v>414</v>
      </c>
    </row>
    <row r="199" spans="1:6" ht="15" customHeight="1" thickBot="1">
      <c r="A199" s="43" t="s">
        <v>136</v>
      </c>
      <c r="B199" s="49"/>
      <c r="C199" s="31" t="s">
        <v>318</v>
      </c>
      <c r="D199" s="37" t="s">
        <v>322</v>
      </c>
      <c r="E199" s="24" t="s">
        <v>325</v>
      </c>
      <c r="F199" s="37" t="s">
        <v>329</v>
      </c>
    </row>
    <row r="200" spans="1:6" ht="15" customHeight="1">
      <c r="A200" s="43"/>
      <c r="B200" s="49"/>
      <c r="C200" s="33"/>
      <c r="D200" s="33"/>
      <c r="E200" s="12"/>
      <c r="F200" s="35"/>
    </row>
    <row r="201" spans="1:6" ht="15" customHeight="1">
      <c r="A201" s="43"/>
      <c r="B201" s="49"/>
      <c r="C201" s="52"/>
      <c r="D201" s="52"/>
      <c r="E201" s="53"/>
      <c r="F201" s="52"/>
    </row>
    <row r="202" spans="1:6" ht="15" customHeight="1">
      <c r="A202" s="44" t="s">
        <v>137</v>
      </c>
      <c r="B202" s="54" t="s">
        <v>367</v>
      </c>
      <c r="C202" s="55">
        <v>14164</v>
      </c>
      <c r="D202" s="55"/>
      <c r="E202" s="56">
        <f>C202*1.1278</f>
        <v>15974.159199999998</v>
      </c>
      <c r="F202" s="55">
        <f t="shared" si="2"/>
        <v>1810.1591999999982</v>
      </c>
    </row>
    <row r="203" spans="1:6" ht="15" customHeight="1">
      <c r="A203" s="43" t="s">
        <v>139</v>
      </c>
      <c r="B203" s="49"/>
      <c r="C203" s="52"/>
      <c r="D203" s="52"/>
      <c r="E203" s="53"/>
      <c r="F203" s="52"/>
    </row>
    <row r="204" spans="1:6" ht="15" customHeight="1">
      <c r="A204" s="43" t="s">
        <v>140</v>
      </c>
      <c r="B204" s="49"/>
      <c r="C204" s="52"/>
      <c r="D204" s="52"/>
      <c r="E204" s="53"/>
      <c r="F204" s="52"/>
    </row>
    <row r="205" spans="1:6" ht="15" customHeight="1">
      <c r="A205" s="44" t="s">
        <v>141</v>
      </c>
      <c r="B205" s="54" t="s">
        <v>368</v>
      </c>
      <c r="C205" s="55">
        <v>2660</v>
      </c>
      <c r="D205" s="55"/>
      <c r="E205" s="56">
        <f>C205*1.1278</f>
        <v>2999.9479999999999</v>
      </c>
      <c r="F205" s="55">
        <f t="shared" si="2"/>
        <v>339.94799999999987</v>
      </c>
    </row>
    <row r="206" spans="1:6" ht="15" customHeight="1">
      <c r="A206" s="83" t="s">
        <v>143</v>
      </c>
      <c r="B206" s="89" t="s">
        <v>368</v>
      </c>
      <c r="C206" s="85">
        <v>13449</v>
      </c>
      <c r="D206" s="85"/>
      <c r="E206" s="86">
        <f>C206*1.1278</f>
        <v>15167.7822</v>
      </c>
      <c r="F206" s="85">
        <f t="shared" si="2"/>
        <v>1718.7821999999996</v>
      </c>
    </row>
    <row r="207" spans="1:6" ht="15" customHeight="1">
      <c r="A207" s="43" t="s">
        <v>144</v>
      </c>
      <c r="B207" s="49"/>
      <c r="C207" s="52"/>
      <c r="D207" s="52"/>
      <c r="E207" s="53"/>
      <c r="F207" s="52"/>
    </row>
    <row r="208" spans="1:6" ht="15" customHeight="1">
      <c r="A208" s="43" t="s">
        <v>145</v>
      </c>
      <c r="B208" s="49"/>
      <c r="C208" s="52"/>
      <c r="D208" s="52"/>
      <c r="E208" s="53"/>
      <c r="F208" s="52"/>
    </row>
    <row r="209" spans="1:6" ht="15" customHeight="1">
      <c r="A209" s="44" t="s">
        <v>146</v>
      </c>
      <c r="B209" s="54" t="s">
        <v>369</v>
      </c>
      <c r="C209" s="55">
        <v>3091</v>
      </c>
      <c r="D209" s="55"/>
      <c r="E209" s="56">
        <f>C209*1.1299</f>
        <v>3492.5208999999995</v>
      </c>
      <c r="F209" s="55">
        <f t="shared" si="2"/>
        <v>401.52089999999953</v>
      </c>
    </row>
    <row r="210" spans="1:6" ht="15" customHeight="1">
      <c r="A210" s="43"/>
      <c r="B210" s="49"/>
      <c r="C210" s="52"/>
      <c r="D210" s="52"/>
      <c r="E210" s="53"/>
      <c r="F210" s="52"/>
    </row>
    <row r="211" spans="1:6" ht="15" customHeight="1">
      <c r="A211" s="43" t="s">
        <v>148</v>
      </c>
      <c r="B211" s="49"/>
      <c r="C211" s="33"/>
      <c r="D211" s="33"/>
      <c r="E211" s="12"/>
      <c r="F211" s="33"/>
    </row>
    <row r="212" spans="1:6" ht="15" customHeight="1">
      <c r="A212" s="43"/>
      <c r="B212" s="49"/>
      <c r="C212" s="33"/>
      <c r="D212" s="33"/>
      <c r="E212" s="12"/>
      <c r="F212" s="33"/>
    </row>
    <row r="213" spans="1:6" ht="15" customHeight="1">
      <c r="A213" s="43" t="s">
        <v>149</v>
      </c>
      <c r="B213" s="49"/>
      <c r="C213" s="33"/>
      <c r="D213" s="33"/>
      <c r="E213" s="12"/>
      <c r="F213" s="33"/>
    </row>
    <row r="214" spans="1:6" ht="15" customHeight="1">
      <c r="A214" s="43" t="s">
        <v>150</v>
      </c>
      <c r="B214" s="49"/>
      <c r="C214" s="33"/>
      <c r="D214" s="33"/>
      <c r="E214" s="12"/>
      <c r="F214" s="33"/>
    </row>
    <row r="215" spans="1:6" ht="15" customHeight="1">
      <c r="A215" s="43" t="s">
        <v>151</v>
      </c>
      <c r="B215" s="49"/>
      <c r="C215" s="33"/>
      <c r="D215" s="33"/>
      <c r="E215" s="12"/>
      <c r="F215" s="33"/>
    </row>
    <row r="216" spans="1:6" ht="15" customHeight="1">
      <c r="A216" s="43" t="s">
        <v>152</v>
      </c>
      <c r="B216" s="49"/>
      <c r="C216" s="33"/>
      <c r="D216" s="33"/>
      <c r="E216" s="12"/>
      <c r="F216" s="33"/>
    </row>
    <row r="217" spans="1:6" ht="15" customHeight="1" thickBot="1">
      <c r="A217" s="45" t="s">
        <v>153</v>
      </c>
      <c r="B217" s="75"/>
      <c r="C217" s="34"/>
      <c r="D217" s="34"/>
      <c r="E217" s="14"/>
      <c r="F217" s="34"/>
    </row>
    <row r="218" spans="1:6" ht="15" customHeight="1">
      <c r="A218" s="3" t="s">
        <v>0</v>
      </c>
      <c r="C218" s="6"/>
      <c r="D218" s="6"/>
      <c r="E218" s="6"/>
      <c r="F218" s="6"/>
    </row>
    <row r="219" spans="1:6" ht="15" customHeight="1">
      <c r="A219" s="16" t="s">
        <v>154</v>
      </c>
      <c r="C219" s="6"/>
      <c r="D219" s="6"/>
      <c r="E219" s="6"/>
      <c r="F219" s="6"/>
    </row>
    <row r="220" spans="1:6" ht="15" customHeight="1" thickBot="1">
      <c r="A220" s="4"/>
      <c r="C220" s="6"/>
      <c r="D220" s="6"/>
      <c r="E220" s="6"/>
      <c r="F220" s="6"/>
    </row>
    <row r="221" spans="1:6" ht="15" customHeight="1">
      <c r="A221" s="42" t="s">
        <v>155</v>
      </c>
      <c r="B221" s="48"/>
      <c r="C221" s="30" t="s">
        <v>319</v>
      </c>
      <c r="D221" s="36" t="s">
        <v>321</v>
      </c>
      <c r="E221" s="23" t="s">
        <v>330</v>
      </c>
      <c r="F221" s="36" t="s">
        <v>414</v>
      </c>
    </row>
    <row r="222" spans="1:6" ht="15" customHeight="1" thickBot="1">
      <c r="A222" s="43" t="s">
        <v>156</v>
      </c>
      <c r="B222" s="49"/>
      <c r="C222" s="31" t="s">
        <v>318</v>
      </c>
      <c r="D222" s="37" t="s">
        <v>322</v>
      </c>
      <c r="E222" s="24" t="s">
        <v>325</v>
      </c>
      <c r="F222" s="37" t="s">
        <v>329</v>
      </c>
    </row>
    <row r="223" spans="1:6" ht="15" customHeight="1">
      <c r="A223" s="43" t="s">
        <v>157</v>
      </c>
      <c r="B223" s="63" t="s">
        <v>16</v>
      </c>
      <c r="C223" s="33"/>
      <c r="D223" s="33"/>
      <c r="E223" s="11"/>
      <c r="F223" s="35"/>
    </row>
    <row r="224" spans="1:6" ht="15" customHeight="1">
      <c r="A224" s="43" t="s">
        <v>23</v>
      </c>
      <c r="B224" s="49"/>
      <c r="C224" s="33"/>
      <c r="D224" s="33"/>
      <c r="E224" s="11"/>
      <c r="F224" s="33"/>
    </row>
    <row r="225" spans="1:6">
      <c r="A225" s="43" t="s">
        <v>24</v>
      </c>
      <c r="B225" s="49"/>
      <c r="C225" s="33"/>
      <c r="D225" s="33"/>
      <c r="E225" s="11"/>
      <c r="F225" s="33"/>
    </row>
    <row r="226" spans="1:6">
      <c r="A226" s="43" t="s">
        <v>158</v>
      </c>
      <c r="B226" s="63" t="s">
        <v>159</v>
      </c>
      <c r="C226" s="33"/>
      <c r="D226" s="33"/>
      <c r="E226" s="11"/>
      <c r="F226" s="33"/>
    </row>
    <row r="227" spans="1:6">
      <c r="A227" s="43" t="s">
        <v>160</v>
      </c>
      <c r="B227" s="49"/>
      <c r="C227" s="33"/>
      <c r="D227" s="33"/>
      <c r="E227" s="11"/>
      <c r="F227" s="33"/>
    </row>
    <row r="228" spans="1:6">
      <c r="A228" s="43" t="s">
        <v>157</v>
      </c>
      <c r="B228" s="63" t="s">
        <v>16</v>
      </c>
      <c r="C228" s="33"/>
      <c r="D228" s="33"/>
      <c r="E228" s="11"/>
      <c r="F228" s="33"/>
    </row>
    <row r="229" spans="1:6">
      <c r="A229" s="43" t="s">
        <v>23</v>
      </c>
      <c r="B229" s="49"/>
      <c r="C229" s="33"/>
      <c r="D229" s="33"/>
      <c r="E229" s="11"/>
      <c r="F229" s="33"/>
    </row>
    <row r="230" spans="1:6">
      <c r="A230" s="43" t="s">
        <v>24</v>
      </c>
      <c r="B230" s="49"/>
      <c r="C230" s="52"/>
      <c r="D230" s="52"/>
      <c r="E230" s="93"/>
      <c r="F230" s="52"/>
    </row>
    <row r="231" spans="1:6">
      <c r="A231" s="43" t="s">
        <v>158</v>
      </c>
      <c r="B231" s="63" t="s">
        <v>159</v>
      </c>
      <c r="C231" s="52"/>
      <c r="D231" s="52"/>
      <c r="E231" s="93"/>
      <c r="F231" s="52"/>
    </row>
    <row r="232" spans="1:6">
      <c r="A232" s="43" t="s">
        <v>161</v>
      </c>
      <c r="B232" s="49"/>
      <c r="C232" s="52"/>
      <c r="D232" s="52"/>
      <c r="E232" s="93"/>
      <c r="F232" s="52"/>
    </row>
    <row r="233" spans="1:6">
      <c r="A233" s="44" t="s">
        <v>162</v>
      </c>
      <c r="B233" s="54" t="s">
        <v>350</v>
      </c>
      <c r="C233" s="55">
        <v>0</v>
      </c>
      <c r="D233" s="55"/>
      <c r="E233" s="94">
        <v>0</v>
      </c>
      <c r="F233" s="55"/>
    </row>
    <row r="234" spans="1:6">
      <c r="A234" s="43" t="s">
        <v>163</v>
      </c>
      <c r="B234" s="49"/>
      <c r="C234" s="52"/>
      <c r="D234" s="52"/>
      <c r="E234" s="93"/>
      <c r="F234" s="52"/>
    </row>
    <row r="235" spans="1:6">
      <c r="A235" s="43" t="s">
        <v>164</v>
      </c>
      <c r="B235" s="49"/>
      <c r="C235" s="52"/>
      <c r="D235" s="52"/>
      <c r="E235" s="93"/>
      <c r="F235" s="52"/>
    </row>
    <row r="236" spans="1:6">
      <c r="A236" s="43" t="s">
        <v>165</v>
      </c>
      <c r="B236" s="49"/>
      <c r="C236" s="52"/>
      <c r="D236" s="52"/>
      <c r="E236" s="93"/>
      <c r="F236" s="52"/>
    </row>
    <row r="237" spans="1:6">
      <c r="A237" s="44" t="s">
        <v>158</v>
      </c>
      <c r="B237" s="54" t="s">
        <v>370</v>
      </c>
      <c r="C237" s="55">
        <v>52</v>
      </c>
      <c r="D237" s="55"/>
      <c r="E237" s="94">
        <f>C237*1.5385</f>
        <v>80.001999999999995</v>
      </c>
      <c r="F237" s="55">
        <f t="shared" ref="F237:F278" si="3">E237-C237</f>
        <v>28.001999999999995</v>
      </c>
    </row>
    <row r="238" spans="1:6" ht="15" customHeight="1">
      <c r="A238" s="43"/>
      <c r="B238" s="49"/>
      <c r="C238" s="52"/>
      <c r="D238" s="52"/>
      <c r="E238" s="93"/>
      <c r="F238" s="52"/>
    </row>
    <row r="239" spans="1:6" ht="15" customHeight="1">
      <c r="A239" s="112" t="s">
        <v>166</v>
      </c>
      <c r="B239" s="49"/>
      <c r="C239" s="52"/>
      <c r="D239" s="52"/>
      <c r="E239" s="93"/>
      <c r="F239" s="52"/>
    </row>
    <row r="240" spans="1:6" ht="15" customHeight="1">
      <c r="A240" s="117" t="s">
        <v>167</v>
      </c>
      <c r="B240" s="118" t="s">
        <v>371</v>
      </c>
      <c r="C240" s="119">
        <v>0</v>
      </c>
      <c r="D240" s="119"/>
      <c r="E240" s="141">
        <v>0</v>
      </c>
      <c r="F240" s="119"/>
    </row>
    <row r="241" spans="1:6" ht="15" customHeight="1">
      <c r="A241" s="43" t="s">
        <v>168</v>
      </c>
      <c r="B241" s="49"/>
      <c r="C241" s="52"/>
      <c r="D241" s="52"/>
      <c r="E241" s="93"/>
      <c r="F241" s="52"/>
    </row>
    <row r="242" spans="1:6" ht="15" customHeight="1">
      <c r="A242" s="43" t="s">
        <v>169</v>
      </c>
      <c r="B242" s="49"/>
      <c r="C242" s="52"/>
      <c r="D242" s="52"/>
      <c r="E242" s="93"/>
      <c r="F242" s="52"/>
    </row>
    <row r="243" spans="1:6" ht="15" customHeight="1">
      <c r="A243" s="44" t="s">
        <v>170</v>
      </c>
      <c r="B243" s="54" t="s">
        <v>338</v>
      </c>
      <c r="C243" s="55">
        <v>486</v>
      </c>
      <c r="D243" s="55"/>
      <c r="E243" s="94">
        <f>C243*1.1111</f>
        <v>539.99459999999999</v>
      </c>
      <c r="F243" s="55">
        <f t="shared" si="3"/>
        <v>53.994599999999991</v>
      </c>
    </row>
    <row r="244" spans="1:6" ht="15" customHeight="1">
      <c r="A244" s="43" t="s">
        <v>372</v>
      </c>
      <c r="B244" s="49"/>
      <c r="C244" s="52"/>
      <c r="D244" s="52"/>
      <c r="E244" s="93"/>
      <c r="F244" s="52"/>
    </row>
    <row r="245" spans="1:6" ht="15" customHeight="1">
      <c r="A245" s="43" t="s">
        <v>115</v>
      </c>
      <c r="B245" s="49"/>
      <c r="C245" s="52"/>
      <c r="D245" s="52"/>
      <c r="E245" s="93"/>
      <c r="F245" s="52"/>
    </row>
    <row r="246" spans="1:6" ht="15" customHeight="1">
      <c r="A246" s="44" t="s">
        <v>171</v>
      </c>
      <c r="B246" s="54" t="s">
        <v>348</v>
      </c>
      <c r="C246" s="55">
        <v>0</v>
      </c>
      <c r="D246" s="55"/>
      <c r="E246" s="94">
        <v>0</v>
      </c>
      <c r="F246" s="55"/>
    </row>
    <row r="247" spans="1:6" ht="15" customHeight="1">
      <c r="A247" s="43" t="s">
        <v>356</v>
      </c>
      <c r="B247" s="49"/>
      <c r="C247" s="52"/>
      <c r="D247" s="52"/>
      <c r="E247" s="93"/>
      <c r="F247" s="52"/>
    </row>
    <row r="248" spans="1:6" ht="15" customHeight="1">
      <c r="A248" s="43" t="s">
        <v>344</v>
      </c>
      <c r="B248" s="49"/>
      <c r="C248" s="52"/>
      <c r="D248" s="52"/>
      <c r="E248" s="93"/>
      <c r="F248" s="52"/>
    </row>
    <row r="249" spans="1:6" ht="15" customHeight="1">
      <c r="A249" s="43" t="s">
        <v>373</v>
      </c>
      <c r="B249" s="49"/>
      <c r="C249" s="52"/>
      <c r="D249" s="52"/>
      <c r="E249" s="93"/>
      <c r="F249" s="52"/>
    </row>
    <row r="250" spans="1:6" ht="15" customHeight="1">
      <c r="A250" s="43" t="s">
        <v>374</v>
      </c>
      <c r="B250" s="49"/>
      <c r="C250" s="52"/>
      <c r="D250" s="52"/>
      <c r="E250" s="93"/>
      <c r="F250" s="52"/>
    </row>
    <row r="251" spans="1:6" ht="15" customHeight="1">
      <c r="A251" s="44" t="s">
        <v>375</v>
      </c>
      <c r="B251" s="68" t="s">
        <v>35</v>
      </c>
      <c r="C251" s="55">
        <v>91</v>
      </c>
      <c r="D251" s="55">
        <v>91</v>
      </c>
      <c r="E251" s="94"/>
      <c r="F251" s="55"/>
    </row>
    <row r="252" spans="1:6" ht="15" customHeight="1">
      <c r="A252" s="43" t="s">
        <v>376</v>
      </c>
      <c r="B252" s="69"/>
      <c r="C252" s="52"/>
      <c r="D252" s="52"/>
      <c r="E252" s="93"/>
      <c r="F252" s="52"/>
    </row>
    <row r="253" spans="1:6" ht="15" customHeight="1">
      <c r="A253" s="90" t="s">
        <v>303</v>
      </c>
      <c r="B253" s="69"/>
      <c r="C253" s="52"/>
      <c r="D253" s="52"/>
      <c r="E253" s="93"/>
      <c r="F253" s="52"/>
    </row>
    <row r="254" spans="1:6" ht="15" customHeight="1">
      <c r="A254" s="44" t="s">
        <v>377</v>
      </c>
      <c r="B254" s="68" t="s">
        <v>116</v>
      </c>
      <c r="C254" s="55">
        <v>35</v>
      </c>
      <c r="D254" s="55">
        <v>35</v>
      </c>
      <c r="E254" s="94"/>
      <c r="F254" s="55"/>
    </row>
    <row r="255" spans="1:6" ht="15" customHeight="1">
      <c r="A255" s="102" t="s">
        <v>401</v>
      </c>
      <c r="B255" s="49"/>
      <c r="C255" s="52"/>
      <c r="D255" s="52"/>
      <c r="E255" s="93"/>
      <c r="F255" s="52"/>
    </row>
    <row r="256" spans="1:6" ht="15" customHeight="1">
      <c r="A256" s="43" t="s">
        <v>172</v>
      </c>
      <c r="B256" s="49"/>
      <c r="C256" s="52"/>
      <c r="D256" s="52"/>
      <c r="E256" s="93"/>
      <c r="F256" s="52"/>
    </row>
    <row r="257" spans="1:6" ht="15" customHeight="1">
      <c r="A257" s="44" t="s">
        <v>332</v>
      </c>
      <c r="B257" s="54" t="s">
        <v>348</v>
      </c>
      <c r="C257" s="55">
        <v>85</v>
      </c>
      <c r="D257" s="55"/>
      <c r="E257" s="94">
        <f>C257*1.1765</f>
        <v>100.00250000000001</v>
      </c>
      <c r="F257" s="55">
        <f t="shared" si="3"/>
        <v>15.002500000000012</v>
      </c>
    </row>
    <row r="258" spans="1:6" ht="15" customHeight="1">
      <c r="A258" s="43" t="s">
        <v>173</v>
      </c>
      <c r="B258" s="49"/>
      <c r="C258" s="52"/>
      <c r="D258" s="52"/>
      <c r="E258" s="93"/>
      <c r="F258" s="52"/>
    </row>
    <row r="259" spans="1:6" ht="15" customHeight="1">
      <c r="A259" s="43" t="s">
        <v>172</v>
      </c>
      <c r="B259" s="49"/>
      <c r="C259" s="52"/>
      <c r="D259" s="52"/>
      <c r="E259" s="93"/>
      <c r="F259" s="52"/>
    </row>
    <row r="260" spans="1:6" ht="15" customHeight="1">
      <c r="A260" s="44" t="s">
        <v>333</v>
      </c>
      <c r="B260" s="54" t="s">
        <v>348</v>
      </c>
      <c r="C260" s="55">
        <v>0</v>
      </c>
      <c r="D260" s="55"/>
      <c r="E260" s="94">
        <v>0</v>
      </c>
      <c r="F260" s="55"/>
    </row>
    <row r="261" spans="1:6" ht="15" customHeight="1">
      <c r="A261" s="43" t="s">
        <v>174</v>
      </c>
      <c r="B261" s="49"/>
      <c r="C261" s="52"/>
      <c r="D261" s="52"/>
      <c r="E261" s="93"/>
      <c r="F261" s="52"/>
    </row>
    <row r="262" spans="1:6" ht="15" customHeight="1">
      <c r="A262" s="43" t="s">
        <v>175</v>
      </c>
      <c r="B262" s="49"/>
      <c r="C262" s="52"/>
      <c r="D262" s="52"/>
      <c r="E262" s="93"/>
      <c r="F262" s="52"/>
    </row>
    <row r="263" spans="1:6" ht="15" customHeight="1">
      <c r="A263" s="44" t="s">
        <v>334</v>
      </c>
      <c r="B263" s="54" t="s">
        <v>348</v>
      </c>
      <c r="C263" s="55">
        <v>0</v>
      </c>
      <c r="D263" s="55"/>
      <c r="E263" s="94">
        <v>0</v>
      </c>
      <c r="F263" s="55"/>
    </row>
    <row r="264" spans="1:6" ht="15" customHeight="1">
      <c r="A264" s="91" t="s">
        <v>176</v>
      </c>
      <c r="B264" s="92"/>
      <c r="C264" s="95"/>
      <c r="D264" s="95"/>
      <c r="E264" s="92"/>
      <c r="F264" s="95"/>
    </row>
    <row r="265" spans="1:6" ht="15" customHeight="1">
      <c r="A265" s="66" t="s">
        <v>402</v>
      </c>
      <c r="B265" s="67" t="s">
        <v>19</v>
      </c>
      <c r="C265" s="79"/>
      <c r="D265" s="79"/>
      <c r="E265" s="96">
        <f>5*20</f>
        <v>100</v>
      </c>
      <c r="F265" s="79">
        <f t="shared" si="3"/>
        <v>100</v>
      </c>
    </row>
    <row r="266" spans="1:6" ht="15" customHeight="1">
      <c r="A266" s="43" t="s">
        <v>65</v>
      </c>
      <c r="B266" s="49"/>
      <c r="C266" s="52"/>
      <c r="D266" s="52"/>
      <c r="E266" s="93"/>
      <c r="F266" s="52"/>
    </row>
    <row r="267" spans="1:6" ht="15" customHeight="1">
      <c r="A267" s="43"/>
      <c r="B267" s="49"/>
      <c r="C267" s="52"/>
      <c r="D267" s="52"/>
      <c r="E267" s="93"/>
      <c r="F267" s="52"/>
    </row>
    <row r="268" spans="1:6" ht="15" customHeight="1">
      <c r="A268" s="43" t="s">
        <v>126</v>
      </c>
      <c r="B268" s="49"/>
      <c r="C268" s="33"/>
      <c r="D268" s="33"/>
      <c r="E268" s="11"/>
      <c r="F268" s="33"/>
    </row>
    <row r="269" spans="1:6" ht="15" customHeight="1">
      <c r="A269" s="74" t="s">
        <v>67</v>
      </c>
      <c r="B269" s="49"/>
      <c r="C269" s="33"/>
      <c r="D269" s="33"/>
      <c r="E269" s="11"/>
      <c r="F269" s="33"/>
    </row>
    <row r="270" spans="1:6" ht="15" customHeight="1" thickBot="1">
      <c r="A270" s="88" t="s">
        <v>127</v>
      </c>
      <c r="B270" s="75"/>
      <c r="C270" s="34"/>
      <c r="D270" s="34"/>
      <c r="E270" s="39"/>
      <c r="F270" s="34"/>
    </row>
    <row r="271" spans="1:6" ht="15" customHeight="1" thickBot="1">
      <c r="A271" s="3" t="s">
        <v>0</v>
      </c>
      <c r="C271" s="33"/>
      <c r="D271" s="33"/>
      <c r="E271" s="6"/>
      <c r="F271" s="6"/>
    </row>
    <row r="272" spans="1:6" ht="15" customHeight="1">
      <c r="A272" s="42" t="s">
        <v>177</v>
      </c>
      <c r="B272" s="48"/>
      <c r="C272" s="30" t="s">
        <v>319</v>
      </c>
      <c r="D272" s="36" t="s">
        <v>321</v>
      </c>
      <c r="E272" s="23" t="s">
        <v>330</v>
      </c>
      <c r="F272" s="36" t="s">
        <v>414</v>
      </c>
    </row>
    <row r="273" spans="1:6" ht="15" customHeight="1" thickBot="1">
      <c r="A273" s="90" t="s">
        <v>178</v>
      </c>
      <c r="B273" s="49"/>
      <c r="C273" s="31" t="s">
        <v>318</v>
      </c>
      <c r="D273" s="37" t="s">
        <v>322</v>
      </c>
      <c r="E273" s="24" t="s">
        <v>325</v>
      </c>
      <c r="F273" s="37" t="s">
        <v>329</v>
      </c>
    </row>
    <row r="274" spans="1:6">
      <c r="A274" s="44" t="s">
        <v>378</v>
      </c>
      <c r="B274" s="68" t="s">
        <v>57</v>
      </c>
      <c r="C274" s="55">
        <v>166</v>
      </c>
      <c r="D274" s="55">
        <v>166</v>
      </c>
      <c r="E274" s="56"/>
      <c r="F274" s="76"/>
    </row>
    <row r="275" spans="1:6">
      <c r="A275" s="43" t="s">
        <v>403</v>
      </c>
      <c r="B275" s="49"/>
      <c r="C275" s="52"/>
      <c r="D275" s="52"/>
      <c r="E275" s="53"/>
      <c r="F275" s="52"/>
    </row>
    <row r="276" spans="1:6">
      <c r="A276" s="44" t="s">
        <v>179</v>
      </c>
      <c r="B276" s="68" t="s">
        <v>366</v>
      </c>
      <c r="C276" s="55">
        <v>109</v>
      </c>
      <c r="D276" s="55"/>
      <c r="E276" s="56">
        <f>C276*2</f>
        <v>218</v>
      </c>
      <c r="F276" s="55">
        <f t="shared" si="3"/>
        <v>109</v>
      </c>
    </row>
    <row r="277" spans="1:6">
      <c r="A277" s="43" t="s">
        <v>180</v>
      </c>
      <c r="B277" s="49"/>
      <c r="C277" s="52"/>
      <c r="D277" s="52"/>
      <c r="E277" s="53"/>
      <c r="F277" s="52"/>
    </row>
    <row r="278" spans="1:6" ht="15.75" thickBot="1">
      <c r="A278" s="45" t="s">
        <v>181</v>
      </c>
      <c r="B278" s="57" t="s">
        <v>348</v>
      </c>
      <c r="C278" s="58">
        <v>17</v>
      </c>
      <c r="D278" s="58"/>
      <c r="E278" s="59">
        <f>C278*1.1765</f>
        <v>20.000500000000002</v>
      </c>
      <c r="F278" s="58">
        <f t="shared" si="3"/>
        <v>3.0005000000000024</v>
      </c>
    </row>
    <row r="279" spans="1:6" ht="24.75" customHeight="1" thickBot="1">
      <c r="A279" s="3" t="s">
        <v>0</v>
      </c>
      <c r="C279" s="33"/>
      <c r="D279" s="33"/>
      <c r="E279" s="6"/>
      <c r="F279" s="6"/>
    </row>
    <row r="280" spans="1:6">
      <c r="A280" s="42" t="s">
        <v>182</v>
      </c>
      <c r="B280" s="60"/>
      <c r="C280" s="30" t="s">
        <v>319</v>
      </c>
      <c r="D280" s="36" t="s">
        <v>321</v>
      </c>
      <c r="E280" s="23" t="s">
        <v>330</v>
      </c>
      <c r="F280" s="36" t="s">
        <v>414</v>
      </c>
    </row>
    <row r="281" spans="1:6" ht="15.75" thickBot="1">
      <c r="A281" s="43" t="s">
        <v>183</v>
      </c>
      <c r="B281" s="49"/>
      <c r="C281" s="31" t="s">
        <v>318</v>
      </c>
      <c r="D281" s="37" t="s">
        <v>322</v>
      </c>
      <c r="E281" s="24" t="s">
        <v>325</v>
      </c>
      <c r="F281" s="37" t="s">
        <v>329</v>
      </c>
    </row>
    <row r="282" spans="1:6">
      <c r="A282" s="43"/>
      <c r="B282" s="49"/>
      <c r="C282" s="33"/>
      <c r="D282" s="33"/>
      <c r="E282" s="12"/>
      <c r="F282" s="35"/>
    </row>
    <row r="283" spans="1:6">
      <c r="A283" s="43" t="s">
        <v>184</v>
      </c>
      <c r="B283" s="63" t="s">
        <v>60</v>
      </c>
      <c r="C283" s="33"/>
      <c r="D283" s="33"/>
      <c r="E283" s="12"/>
      <c r="F283" s="33"/>
    </row>
    <row r="284" spans="1:6">
      <c r="A284" s="43" t="s">
        <v>185</v>
      </c>
      <c r="B284" s="63" t="s">
        <v>186</v>
      </c>
      <c r="C284" s="33"/>
      <c r="D284" s="33"/>
      <c r="E284" s="12"/>
      <c r="F284" s="33"/>
    </row>
    <row r="285" spans="1:6">
      <c r="A285" s="43" t="s">
        <v>187</v>
      </c>
      <c r="B285" s="63" t="s">
        <v>188</v>
      </c>
      <c r="C285" s="33"/>
      <c r="D285" s="33"/>
      <c r="E285" s="12"/>
      <c r="F285" s="33"/>
    </row>
    <row r="286" spans="1:6" ht="15" customHeight="1">
      <c r="A286" s="43" t="s">
        <v>189</v>
      </c>
      <c r="B286" s="63" t="s">
        <v>190</v>
      </c>
      <c r="C286" s="33"/>
      <c r="D286" s="33"/>
      <c r="E286" s="12"/>
      <c r="F286" s="33"/>
    </row>
    <row r="287" spans="1:6" ht="15" customHeight="1">
      <c r="A287" s="43"/>
      <c r="B287" s="49"/>
      <c r="C287" s="33"/>
      <c r="D287" s="33"/>
      <c r="E287" s="12"/>
      <c r="F287" s="33"/>
    </row>
    <row r="288" spans="1:6" ht="15" customHeight="1">
      <c r="A288" s="43" t="s">
        <v>148</v>
      </c>
      <c r="B288" s="49"/>
      <c r="C288" s="33"/>
      <c r="D288" s="33"/>
      <c r="E288" s="12"/>
      <c r="F288" s="33"/>
    </row>
    <row r="289" spans="1:6" ht="15" customHeight="1">
      <c r="A289" s="43"/>
      <c r="B289" s="49"/>
      <c r="C289" s="33"/>
      <c r="D289" s="33"/>
      <c r="E289" s="12"/>
      <c r="F289" s="33"/>
    </row>
    <row r="290" spans="1:6" ht="15" customHeight="1">
      <c r="A290" s="43" t="s">
        <v>191</v>
      </c>
      <c r="B290" s="49"/>
      <c r="C290" s="33"/>
      <c r="D290" s="33"/>
      <c r="E290" s="12"/>
      <c r="F290" s="33"/>
    </row>
    <row r="291" spans="1:6" ht="15" customHeight="1">
      <c r="A291" s="43" t="s">
        <v>192</v>
      </c>
      <c r="B291" s="49"/>
      <c r="C291" s="33"/>
      <c r="D291" s="33"/>
      <c r="E291" s="12"/>
      <c r="F291" s="33"/>
    </row>
    <row r="292" spans="1:6" ht="15" customHeight="1">
      <c r="A292" s="43" t="s">
        <v>193</v>
      </c>
      <c r="B292" s="49"/>
      <c r="C292" s="33"/>
      <c r="D292" s="33"/>
      <c r="E292" s="12"/>
      <c r="F292" s="33"/>
    </row>
    <row r="293" spans="1:6" ht="15" customHeight="1">
      <c r="A293" s="43" t="s">
        <v>194</v>
      </c>
      <c r="B293" s="49"/>
      <c r="C293" s="33"/>
      <c r="D293" s="33"/>
      <c r="E293" s="12"/>
      <c r="F293" s="33"/>
    </row>
    <row r="294" spans="1:6" ht="15" customHeight="1">
      <c r="A294" s="43" t="s">
        <v>195</v>
      </c>
      <c r="B294" s="49"/>
      <c r="C294" s="33"/>
      <c r="D294" s="33"/>
      <c r="E294" s="12"/>
      <c r="F294" s="33"/>
    </row>
    <row r="295" spans="1:6" ht="15" customHeight="1">
      <c r="A295" s="90" t="s">
        <v>196</v>
      </c>
      <c r="B295" s="49"/>
      <c r="C295" s="33"/>
      <c r="D295" s="33"/>
      <c r="E295" s="12"/>
      <c r="F295" s="33"/>
    </row>
    <row r="296" spans="1:6" ht="15" customHeight="1">
      <c r="A296" s="90" t="s">
        <v>197</v>
      </c>
      <c r="B296" s="49"/>
      <c r="C296" s="33"/>
      <c r="D296" s="33"/>
      <c r="E296" s="12"/>
      <c r="F296" s="33"/>
    </row>
    <row r="297" spans="1:6" ht="15" customHeight="1">
      <c r="A297" s="90" t="s">
        <v>198</v>
      </c>
      <c r="B297" s="49"/>
      <c r="C297" s="33"/>
      <c r="D297" s="33"/>
      <c r="E297" s="12"/>
      <c r="F297" s="33"/>
    </row>
    <row r="298" spans="1:6" ht="15" customHeight="1">
      <c r="A298" s="43"/>
      <c r="B298" s="49"/>
      <c r="C298" s="33"/>
      <c r="D298" s="33"/>
      <c r="E298" s="12"/>
      <c r="F298" s="33"/>
    </row>
    <row r="299" spans="1:6" ht="15" customHeight="1">
      <c r="A299" s="43" t="s">
        <v>199</v>
      </c>
      <c r="B299" s="49"/>
      <c r="C299" s="33"/>
      <c r="D299" s="33"/>
      <c r="E299" s="12"/>
      <c r="F299" s="33"/>
    </row>
    <row r="300" spans="1:6" ht="15" customHeight="1">
      <c r="A300" s="43"/>
      <c r="B300" s="49"/>
      <c r="C300" s="33"/>
      <c r="D300" s="33"/>
      <c r="E300" s="12"/>
      <c r="F300" s="33"/>
    </row>
    <row r="301" spans="1:6" ht="15" customHeight="1">
      <c r="A301" s="43" t="s">
        <v>200</v>
      </c>
      <c r="B301" s="49"/>
      <c r="C301" s="33"/>
      <c r="D301" s="33"/>
      <c r="E301" s="12"/>
      <c r="F301" s="33"/>
    </row>
    <row r="302" spans="1:6" ht="15" customHeight="1">
      <c r="A302" s="43" t="s">
        <v>201</v>
      </c>
      <c r="B302" s="49"/>
      <c r="C302" s="33"/>
      <c r="D302" s="33"/>
      <c r="E302" s="12"/>
      <c r="F302" s="33"/>
    </row>
    <row r="303" spans="1:6" ht="15" customHeight="1">
      <c r="A303" s="43" t="s">
        <v>202</v>
      </c>
      <c r="B303" s="49"/>
      <c r="C303" s="33"/>
      <c r="D303" s="33"/>
      <c r="E303" s="12"/>
      <c r="F303" s="33"/>
    </row>
    <row r="304" spans="1:6" ht="15" customHeight="1" thickBot="1">
      <c r="A304" s="45" t="s">
        <v>203</v>
      </c>
      <c r="B304" s="75"/>
      <c r="C304" s="34"/>
      <c r="D304" s="34"/>
      <c r="E304" s="14"/>
      <c r="F304" s="34"/>
    </row>
    <row r="305" spans="1:6" ht="15" customHeight="1" thickBot="1">
      <c r="A305" s="3"/>
      <c r="C305" s="6"/>
      <c r="D305" s="6"/>
      <c r="E305" s="6"/>
      <c r="F305" s="6"/>
    </row>
    <row r="306" spans="1:6" ht="15" customHeight="1">
      <c r="A306" s="18" t="s">
        <v>204</v>
      </c>
      <c r="C306" s="30" t="s">
        <v>319</v>
      </c>
      <c r="D306" s="36" t="s">
        <v>321</v>
      </c>
      <c r="E306" s="23" t="s">
        <v>330</v>
      </c>
      <c r="F306" s="36" t="s">
        <v>414</v>
      </c>
    </row>
    <row r="307" spans="1:6" ht="15" customHeight="1" thickBot="1">
      <c r="A307" s="2" t="s">
        <v>0</v>
      </c>
      <c r="C307" s="31" t="s">
        <v>318</v>
      </c>
      <c r="D307" s="37" t="s">
        <v>322</v>
      </c>
      <c r="E307" s="24" t="s">
        <v>325</v>
      </c>
      <c r="F307" s="37" t="s">
        <v>329</v>
      </c>
    </row>
    <row r="308" spans="1:6" ht="15" customHeight="1">
      <c r="A308" s="42" t="s">
        <v>205</v>
      </c>
      <c r="B308" s="48"/>
      <c r="C308" s="33"/>
      <c r="D308" s="33"/>
      <c r="E308" s="12"/>
      <c r="F308" s="35"/>
    </row>
    <row r="309" spans="1:6" ht="15" customHeight="1">
      <c r="A309" s="117" t="s">
        <v>206</v>
      </c>
      <c r="B309" s="118" t="s">
        <v>379</v>
      </c>
      <c r="C309" s="119">
        <v>0</v>
      </c>
      <c r="D309" s="119"/>
      <c r="E309" s="120">
        <v>0</v>
      </c>
      <c r="F309" s="119"/>
    </row>
    <row r="310" spans="1:6" ht="15" customHeight="1">
      <c r="A310" s="43" t="s">
        <v>26</v>
      </c>
      <c r="B310" s="49"/>
      <c r="C310" s="52"/>
      <c r="D310" s="52"/>
      <c r="E310" s="53"/>
      <c r="F310" s="52"/>
    </row>
    <row r="311" spans="1:6" ht="15" customHeight="1">
      <c r="A311" s="43" t="s">
        <v>207</v>
      </c>
      <c r="B311" s="49"/>
      <c r="C311" s="52"/>
      <c r="D311" s="52"/>
      <c r="E311" s="53"/>
      <c r="F311" s="52"/>
    </row>
    <row r="312" spans="1:6" ht="15" customHeight="1">
      <c r="A312" s="43" t="s">
        <v>208</v>
      </c>
      <c r="B312" s="49"/>
      <c r="C312" s="52"/>
      <c r="D312" s="52"/>
      <c r="E312" s="53"/>
      <c r="F312" s="52"/>
    </row>
    <row r="313" spans="1:6" ht="15" customHeight="1">
      <c r="A313" s="43" t="s">
        <v>209</v>
      </c>
      <c r="B313" s="49"/>
      <c r="C313" s="52"/>
      <c r="D313" s="52"/>
      <c r="E313" s="53"/>
      <c r="F313" s="52"/>
    </row>
    <row r="314" spans="1:6" ht="15" customHeight="1">
      <c r="A314" s="44" t="s">
        <v>210</v>
      </c>
      <c r="B314" s="54" t="s">
        <v>338</v>
      </c>
      <c r="C314" s="55">
        <v>0</v>
      </c>
      <c r="D314" s="55"/>
      <c r="E314" s="56">
        <v>0</v>
      </c>
      <c r="F314" s="55"/>
    </row>
    <row r="315" spans="1:6" ht="15" customHeight="1">
      <c r="A315" s="43" t="s">
        <v>380</v>
      </c>
      <c r="B315" s="49"/>
      <c r="C315" s="52"/>
      <c r="D315" s="52"/>
      <c r="E315" s="53"/>
      <c r="F315" s="52"/>
    </row>
    <row r="316" spans="1:6">
      <c r="A316" s="44" t="s">
        <v>404</v>
      </c>
      <c r="B316" s="54" t="s">
        <v>348</v>
      </c>
      <c r="C316" s="55">
        <v>0</v>
      </c>
      <c r="D316" s="55"/>
      <c r="E316" s="56">
        <v>0</v>
      </c>
      <c r="F316" s="55"/>
    </row>
    <row r="317" spans="1:6">
      <c r="A317" s="43" t="s">
        <v>381</v>
      </c>
      <c r="B317" s="49"/>
      <c r="C317" s="52"/>
      <c r="D317" s="52"/>
      <c r="E317" s="53"/>
      <c r="F317" s="52"/>
    </row>
    <row r="318" spans="1:6">
      <c r="A318" s="43" t="s">
        <v>344</v>
      </c>
      <c r="B318" s="49"/>
      <c r="C318" s="52"/>
      <c r="D318" s="52"/>
      <c r="E318" s="53"/>
      <c r="F318" s="52"/>
    </row>
    <row r="319" spans="1:6">
      <c r="A319" s="43" t="s">
        <v>382</v>
      </c>
      <c r="B319" s="49"/>
      <c r="C319" s="52"/>
      <c r="D319" s="52"/>
      <c r="E319" s="53"/>
      <c r="F319" s="52"/>
    </row>
    <row r="320" spans="1:6">
      <c r="A320" s="43" t="s">
        <v>383</v>
      </c>
      <c r="B320" s="49"/>
      <c r="C320" s="52"/>
      <c r="D320" s="52"/>
      <c r="E320" s="53"/>
      <c r="F320" s="52"/>
    </row>
    <row r="321" spans="1:6">
      <c r="A321" s="43" t="s">
        <v>384</v>
      </c>
      <c r="B321" s="49"/>
      <c r="C321" s="52"/>
      <c r="D321" s="52"/>
      <c r="E321" s="53"/>
      <c r="F321" s="52"/>
    </row>
    <row r="322" spans="1:6">
      <c r="A322" s="43" t="s">
        <v>385</v>
      </c>
      <c r="B322" s="49"/>
      <c r="C322" s="52"/>
      <c r="D322" s="52"/>
      <c r="E322" s="53"/>
      <c r="F322" s="52"/>
    </row>
    <row r="323" spans="1:6">
      <c r="A323" s="44" t="s">
        <v>386</v>
      </c>
      <c r="B323" s="68" t="s">
        <v>35</v>
      </c>
      <c r="C323" s="55">
        <v>0</v>
      </c>
      <c r="D323" s="55">
        <v>0</v>
      </c>
      <c r="E323" s="56"/>
      <c r="F323" s="55"/>
    </row>
    <row r="324" spans="1:6">
      <c r="A324" s="90" t="s">
        <v>211</v>
      </c>
      <c r="B324" s="97"/>
      <c r="C324" s="52"/>
      <c r="D324" s="52"/>
      <c r="E324" s="53"/>
      <c r="F324" s="52"/>
    </row>
    <row r="325" spans="1:6">
      <c r="A325" s="70" t="s">
        <v>212</v>
      </c>
      <c r="B325" s="68" t="s">
        <v>35</v>
      </c>
      <c r="C325" s="55">
        <v>0</v>
      </c>
      <c r="D325" s="55">
        <v>0</v>
      </c>
      <c r="E325" s="56"/>
      <c r="F325" s="55"/>
    </row>
    <row r="326" spans="1:6">
      <c r="A326" s="43" t="s">
        <v>405</v>
      </c>
      <c r="B326" s="49"/>
      <c r="C326" s="52"/>
      <c r="D326" s="52"/>
      <c r="E326" s="53"/>
      <c r="F326" s="52"/>
    </row>
    <row r="327" spans="1:6">
      <c r="A327" s="43" t="s">
        <v>213</v>
      </c>
      <c r="B327" s="49"/>
      <c r="C327" s="52"/>
      <c r="D327" s="52"/>
      <c r="E327" s="53"/>
      <c r="F327" s="52"/>
    </row>
    <row r="328" spans="1:6">
      <c r="A328" s="44" t="s">
        <v>214</v>
      </c>
      <c r="B328" s="54" t="s">
        <v>348</v>
      </c>
      <c r="C328" s="55">
        <v>0</v>
      </c>
      <c r="D328" s="55"/>
      <c r="E328" s="56">
        <v>0</v>
      </c>
      <c r="F328" s="55"/>
    </row>
    <row r="329" spans="1:6">
      <c r="A329" s="43" t="s">
        <v>215</v>
      </c>
      <c r="B329" s="49"/>
      <c r="C329" s="52"/>
      <c r="D329" s="52"/>
      <c r="E329" s="53"/>
      <c r="F329" s="52"/>
    </row>
    <row r="330" spans="1:6">
      <c r="A330" s="44" t="s">
        <v>216</v>
      </c>
      <c r="B330" s="54" t="s">
        <v>348</v>
      </c>
      <c r="C330" s="55">
        <v>0</v>
      </c>
      <c r="D330" s="55"/>
      <c r="E330" s="56">
        <v>0</v>
      </c>
      <c r="F330" s="55"/>
    </row>
    <row r="331" spans="1:6">
      <c r="A331" s="83" t="s">
        <v>217</v>
      </c>
      <c r="B331" s="89" t="s">
        <v>348</v>
      </c>
      <c r="C331" s="85">
        <v>0</v>
      </c>
      <c r="D331" s="85"/>
      <c r="E331" s="86">
        <v>0</v>
      </c>
      <c r="F331" s="85"/>
    </row>
    <row r="332" spans="1:6">
      <c r="A332" s="83" t="s">
        <v>218</v>
      </c>
      <c r="B332" s="89" t="s">
        <v>348</v>
      </c>
      <c r="C332" s="85">
        <v>0</v>
      </c>
      <c r="D332" s="85"/>
      <c r="E332" s="86">
        <v>0</v>
      </c>
      <c r="F332" s="85"/>
    </row>
    <row r="333" spans="1:6">
      <c r="A333" s="64" t="s">
        <v>219</v>
      </c>
      <c r="B333" s="65"/>
      <c r="C333" s="77"/>
      <c r="D333" s="77"/>
      <c r="E333" s="78"/>
      <c r="F333" s="77"/>
    </row>
    <row r="334" spans="1:6">
      <c r="A334" s="64" t="s">
        <v>220</v>
      </c>
      <c r="B334" s="65"/>
      <c r="C334" s="77"/>
      <c r="D334" s="77"/>
      <c r="E334" s="78"/>
      <c r="F334" s="77"/>
    </row>
    <row r="335" spans="1:6">
      <c r="A335" s="66" t="s">
        <v>221</v>
      </c>
      <c r="B335" s="67" t="s">
        <v>19</v>
      </c>
      <c r="C335" s="79"/>
      <c r="D335" s="79"/>
      <c r="E335" s="80">
        <v>0</v>
      </c>
      <c r="F335" s="79"/>
    </row>
    <row r="336" spans="1:6">
      <c r="A336" s="43" t="s">
        <v>0</v>
      </c>
      <c r="B336" s="49"/>
      <c r="C336" s="52"/>
      <c r="D336" s="52"/>
      <c r="E336" s="53"/>
      <c r="F336" s="52"/>
    </row>
    <row r="337" spans="1:6">
      <c r="A337" s="43"/>
      <c r="B337" s="49"/>
      <c r="C337" s="52"/>
      <c r="D337" s="52"/>
      <c r="E337" s="53"/>
      <c r="F337" s="52"/>
    </row>
    <row r="338" spans="1:6">
      <c r="A338" s="43" t="s">
        <v>125</v>
      </c>
      <c r="B338" s="49"/>
      <c r="C338" s="52"/>
      <c r="D338" s="52"/>
      <c r="E338" s="53"/>
      <c r="F338" s="52"/>
    </row>
    <row r="339" spans="1:6">
      <c r="A339" s="43"/>
      <c r="B339" s="49"/>
      <c r="C339" s="52"/>
      <c r="D339" s="52"/>
      <c r="E339" s="53"/>
      <c r="F339" s="52"/>
    </row>
    <row r="340" spans="1:6">
      <c r="A340" s="43" t="s">
        <v>222</v>
      </c>
      <c r="B340" s="49"/>
      <c r="C340" s="52"/>
      <c r="D340" s="52"/>
      <c r="E340" s="53"/>
      <c r="F340" s="52"/>
    </row>
    <row r="341" spans="1:6">
      <c r="A341" s="74" t="s">
        <v>67</v>
      </c>
      <c r="B341" s="49"/>
      <c r="C341" s="52"/>
      <c r="D341" s="52"/>
      <c r="E341" s="53"/>
      <c r="F341" s="52"/>
    </row>
    <row r="342" spans="1:6">
      <c r="A342" s="74" t="s">
        <v>127</v>
      </c>
      <c r="B342" s="49"/>
      <c r="C342" s="52"/>
      <c r="D342" s="52"/>
      <c r="E342" s="53"/>
      <c r="F342" s="52"/>
    </row>
    <row r="343" spans="1:6">
      <c r="A343" s="43" t="s">
        <v>0</v>
      </c>
      <c r="B343" s="49"/>
      <c r="C343" s="52"/>
      <c r="D343" s="52"/>
      <c r="E343" s="53"/>
      <c r="F343" s="52"/>
    </row>
    <row r="344" spans="1:6">
      <c r="A344" s="87" t="s">
        <v>223</v>
      </c>
      <c r="B344" s="49"/>
      <c r="C344" s="52"/>
      <c r="D344" s="52"/>
      <c r="E344" s="53"/>
      <c r="F344" s="52"/>
    </row>
    <row r="345" spans="1:6">
      <c r="A345" s="112" t="s">
        <v>224</v>
      </c>
      <c r="B345" s="49"/>
      <c r="C345" s="52"/>
      <c r="D345" s="52"/>
      <c r="E345" s="53"/>
      <c r="F345" s="52"/>
    </row>
    <row r="346" spans="1:6" ht="15.75" thickBot="1">
      <c r="A346" s="137" t="s">
        <v>225</v>
      </c>
      <c r="B346" s="138" t="s">
        <v>387</v>
      </c>
      <c r="C346" s="139">
        <v>0</v>
      </c>
      <c r="D346" s="139"/>
      <c r="E346" s="140">
        <v>0</v>
      </c>
      <c r="F346" s="139"/>
    </row>
    <row r="347" spans="1:6" ht="21" customHeight="1">
      <c r="A347" s="3"/>
      <c r="C347" s="6"/>
      <c r="D347" s="6"/>
      <c r="E347" s="6"/>
      <c r="F347" s="6"/>
    </row>
    <row r="348" spans="1:6" s="19" customFormat="1" ht="18.75">
      <c r="A348" s="16" t="s">
        <v>226</v>
      </c>
      <c r="C348" s="20"/>
      <c r="D348" s="20"/>
      <c r="E348" s="20"/>
      <c r="F348" s="6"/>
    </row>
    <row r="349" spans="1:6" ht="17.25" customHeight="1" thickBot="1">
      <c r="A349" s="2" t="s">
        <v>0</v>
      </c>
      <c r="C349" s="6"/>
      <c r="D349" s="6"/>
      <c r="E349" s="6"/>
      <c r="F349" s="6"/>
    </row>
    <row r="350" spans="1:6">
      <c r="A350" s="42" t="s">
        <v>227</v>
      </c>
      <c r="B350" s="48"/>
      <c r="C350" s="30" t="s">
        <v>319</v>
      </c>
      <c r="D350" s="36" t="s">
        <v>321</v>
      </c>
      <c r="E350" s="23" t="s">
        <v>330</v>
      </c>
      <c r="F350" s="36" t="s">
        <v>414</v>
      </c>
    </row>
    <row r="351" spans="1:6" ht="15" customHeight="1" thickBot="1">
      <c r="A351" s="43" t="s">
        <v>228</v>
      </c>
      <c r="B351" s="49"/>
      <c r="C351" s="31" t="s">
        <v>318</v>
      </c>
      <c r="D351" s="37" t="s">
        <v>322</v>
      </c>
      <c r="E351" s="24" t="s">
        <v>325</v>
      </c>
      <c r="F351" s="37" t="s">
        <v>329</v>
      </c>
    </row>
    <row r="352" spans="1:6" ht="15" customHeight="1">
      <c r="A352" s="43" t="s">
        <v>229</v>
      </c>
      <c r="B352" s="49"/>
      <c r="C352" s="33"/>
      <c r="D352" s="33"/>
      <c r="E352" s="12"/>
      <c r="F352" s="35"/>
    </row>
    <row r="353" spans="1:6" ht="15" customHeight="1">
      <c r="A353" s="43" t="s">
        <v>230</v>
      </c>
      <c r="B353" s="63" t="s">
        <v>57</v>
      </c>
      <c r="C353" s="33"/>
      <c r="D353" s="33"/>
      <c r="E353" s="12"/>
      <c r="F353" s="33"/>
    </row>
    <row r="354" spans="1:6" ht="15" customHeight="1">
      <c r="A354" s="43" t="s">
        <v>231</v>
      </c>
      <c r="B354" s="49"/>
      <c r="C354" s="52"/>
      <c r="D354" s="52"/>
      <c r="E354" s="53"/>
      <c r="F354" s="52"/>
    </row>
    <row r="355" spans="1:6" ht="15" customHeight="1">
      <c r="A355" s="43" t="s">
        <v>230</v>
      </c>
      <c r="B355" s="63" t="s">
        <v>232</v>
      </c>
      <c r="C355" s="52"/>
      <c r="D355" s="52"/>
      <c r="E355" s="53"/>
      <c r="F355" s="52"/>
    </row>
    <row r="356" spans="1:6" ht="15" customHeight="1">
      <c r="A356" s="43" t="s">
        <v>233</v>
      </c>
      <c r="B356" s="49"/>
      <c r="C356" s="52"/>
      <c r="D356" s="52"/>
      <c r="E356" s="53"/>
      <c r="F356" s="52"/>
    </row>
    <row r="357" spans="1:6" ht="15" customHeight="1">
      <c r="A357" s="43" t="s">
        <v>234</v>
      </c>
      <c r="B357" s="49"/>
      <c r="C357" s="52"/>
      <c r="D357" s="52"/>
      <c r="E357" s="53"/>
      <c r="F357" s="52"/>
    </row>
    <row r="358" spans="1:6" ht="15" customHeight="1">
      <c r="A358" s="44" t="s">
        <v>235</v>
      </c>
      <c r="B358" s="54" t="s">
        <v>348</v>
      </c>
      <c r="C358" s="55">
        <v>808</v>
      </c>
      <c r="D358" s="55"/>
      <c r="E358" s="56">
        <f>C358*1.1765</f>
        <v>950.61200000000008</v>
      </c>
      <c r="F358" s="55">
        <f t="shared" ref="F358:F395" si="4">E358-C358</f>
        <v>142.61200000000008</v>
      </c>
    </row>
    <row r="359" spans="1:6" ht="15" customHeight="1">
      <c r="A359" s="43" t="s">
        <v>26</v>
      </c>
      <c r="B359" s="49"/>
      <c r="C359" s="52"/>
      <c r="D359" s="52"/>
      <c r="E359" s="53"/>
      <c r="F359" s="52"/>
    </row>
    <row r="360" spans="1:6" ht="15" customHeight="1">
      <c r="A360" s="43" t="s">
        <v>236</v>
      </c>
      <c r="B360" s="49"/>
      <c r="C360" s="52"/>
      <c r="D360" s="52"/>
      <c r="E360" s="53"/>
      <c r="F360" s="52"/>
    </row>
    <row r="361" spans="1:6" ht="15" customHeight="1">
      <c r="A361" s="43" t="s">
        <v>237</v>
      </c>
      <c r="B361" s="49"/>
      <c r="C361" s="52"/>
      <c r="D361" s="52"/>
      <c r="E361" s="53"/>
      <c r="F361" s="52"/>
    </row>
    <row r="362" spans="1:6" ht="15" customHeight="1">
      <c r="A362" s="43" t="s">
        <v>406</v>
      </c>
      <c r="B362" s="49"/>
      <c r="C362" s="52"/>
      <c r="D362" s="52"/>
      <c r="E362" s="53"/>
      <c r="F362" s="52"/>
    </row>
    <row r="363" spans="1:6" ht="15" customHeight="1">
      <c r="A363" s="44" t="s">
        <v>238</v>
      </c>
      <c r="B363" s="54" t="s">
        <v>338</v>
      </c>
      <c r="C363" s="55">
        <v>27732.5</v>
      </c>
      <c r="D363" s="55"/>
      <c r="E363" s="56">
        <f>C363*1.1111</f>
        <v>30813.580750000001</v>
      </c>
      <c r="F363" s="55">
        <f t="shared" si="4"/>
        <v>3081.080750000001</v>
      </c>
    </row>
    <row r="364" spans="1:6" ht="15" customHeight="1">
      <c r="A364" s="43" t="s">
        <v>407</v>
      </c>
      <c r="B364" s="49"/>
      <c r="C364" s="52"/>
      <c r="D364" s="52"/>
      <c r="E364" s="53"/>
      <c r="F364" s="52"/>
    </row>
    <row r="365" spans="1:6" ht="15" customHeight="1">
      <c r="A365" s="43" t="s">
        <v>408</v>
      </c>
      <c r="B365" s="49"/>
      <c r="C365" s="52"/>
      <c r="D365" s="52"/>
      <c r="E365" s="53"/>
      <c r="F365" s="52"/>
    </row>
    <row r="366" spans="1:6" ht="15" customHeight="1">
      <c r="A366" s="43" t="s">
        <v>409</v>
      </c>
      <c r="B366" s="49"/>
      <c r="C366" s="52"/>
      <c r="D366" s="52"/>
      <c r="E366" s="53"/>
      <c r="F366" s="52"/>
    </row>
    <row r="367" spans="1:6" ht="15" customHeight="1">
      <c r="A367" s="44" t="s">
        <v>410</v>
      </c>
      <c r="B367" s="68" t="s">
        <v>35</v>
      </c>
      <c r="C367" s="55">
        <v>9867</v>
      </c>
      <c r="D367" s="55">
        <v>9867</v>
      </c>
      <c r="E367" s="56"/>
      <c r="F367" s="55"/>
    </row>
    <row r="368" spans="1:6" ht="15" customHeight="1">
      <c r="A368" s="90" t="s">
        <v>304</v>
      </c>
      <c r="B368" s="69"/>
      <c r="C368" s="52"/>
      <c r="D368" s="52"/>
      <c r="E368" s="53"/>
      <c r="F368" s="52"/>
    </row>
    <row r="369" spans="1:6" ht="15" customHeight="1">
      <c r="A369" s="90" t="s">
        <v>305</v>
      </c>
      <c r="B369" s="69"/>
      <c r="C369" s="52"/>
      <c r="D369" s="52"/>
      <c r="E369" s="53"/>
      <c r="F369" s="52"/>
    </row>
    <row r="370" spans="1:6" ht="15" customHeight="1">
      <c r="A370" s="70" t="s">
        <v>306</v>
      </c>
      <c r="B370" s="68" t="s">
        <v>35</v>
      </c>
      <c r="C370" s="55">
        <v>3423.5</v>
      </c>
      <c r="D370" s="55">
        <v>3423.5</v>
      </c>
      <c r="E370" s="56"/>
      <c r="F370" s="55"/>
    </row>
    <row r="371" spans="1:6" ht="15" customHeight="1">
      <c r="A371" s="102" t="s">
        <v>411</v>
      </c>
      <c r="B371" s="49"/>
      <c r="C371" s="52"/>
      <c r="D371" s="52"/>
      <c r="E371" s="53"/>
      <c r="F371" s="52"/>
    </row>
    <row r="372" spans="1:6" ht="15" customHeight="1">
      <c r="A372" s="43" t="s">
        <v>239</v>
      </c>
      <c r="B372" s="49"/>
      <c r="C372" s="52"/>
      <c r="D372" s="52"/>
      <c r="E372" s="53"/>
      <c r="F372" s="52"/>
    </row>
    <row r="373" spans="1:6" ht="15" customHeight="1">
      <c r="A373" s="44" t="s">
        <v>412</v>
      </c>
      <c r="B373" s="54" t="s">
        <v>348</v>
      </c>
      <c r="C373" s="55">
        <v>2983.5</v>
      </c>
      <c r="D373" s="55"/>
      <c r="E373" s="56">
        <f>C373*1.1765</f>
        <v>3510.0877500000001</v>
      </c>
      <c r="F373" s="55">
        <f t="shared" si="4"/>
        <v>526.58775000000014</v>
      </c>
    </row>
    <row r="374" spans="1:6" s="1" customFormat="1" ht="15" customHeight="1">
      <c r="A374" s="43" t="s">
        <v>240</v>
      </c>
      <c r="B374" s="50"/>
      <c r="C374" s="52"/>
      <c r="D374" s="52"/>
      <c r="E374" s="53"/>
      <c r="F374" s="52"/>
    </row>
    <row r="375" spans="1:6" s="1" customFormat="1" ht="15" customHeight="1">
      <c r="A375" s="43" t="s">
        <v>241</v>
      </c>
      <c r="B375" s="50"/>
      <c r="C375" s="52"/>
      <c r="D375" s="52"/>
      <c r="E375" s="53"/>
      <c r="F375" s="52"/>
    </row>
    <row r="376" spans="1:6" s="1" customFormat="1" ht="15" customHeight="1">
      <c r="A376" s="43" t="s">
        <v>242</v>
      </c>
      <c r="B376" s="50"/>
      <c r="C376" s="52"/>
      <c r="D376" s="52"/>
      <c r="E376" s="53"/>
      <c r="F376" s="52"/>
    </row>
    <row r="377" spans="1:6" s="1" customFormat="1" ht="15" customHeight="1">
      <c r="A377" s="44" t="s">
        <v>243</v>
      </c>
      <c r="B377" s="54" t="s">
        <v>348</v>
      </c>
      <c r="C377" s="55">
        <v>243.5</v>
      </c>
      <c r="D377" s="55"/>
      <c r="E377" s="56">
        <f>C377*1.1765</f>
        <v>286.47775000000001</v>
      </c>
      <c r="F377" s="55">
        <f t="shared" si="4"/>
        <v>42.977750000000015</v>
      </c>
    </row>
    <row r="378" spans="1:6" s="1" customFormat="1" ht="15" customHeight="1">
      <c r="A378" s="43" t="s">
        <v>244</v>
      </c>
      <c r="B378" s="50"/>
      <c r="C378" s="52"/>
      <c r="D378" s="52"/>
      <c r="E378" s="53"/>
      <c r="F378" s="52"/>
    </row>
    <row r="379" spans="1:6" s="1" customFormat="1" ht="15" customHeight="1">
      <c r="A379" s="43" t="s">
        <v>245</v>
      </c>
      <c r="B379" s="50"/>
      <c r="C379" s="52"/>
      <c r="D379" s="52"/>
      <c r="E379" s="53"/>
      <c r="F379" s="52"/>
    </row>
    <row r="380" spans="1:6" s="1" customFormat="1" ht="15" customHeight="1">
      <c r="A380" s="44" t="s">
        <v>413</v>
      </c>
      <c r="B380" s="54" t="s">
        <v>348</v>
      </c>
      <c r="C380" s="55">
        <v>3714.5</v>
      </c>
      <c r="D380" s="55"/>
      <c r="E380" s="56">
        <f>C380*1.1765</f>
        <v>4370.1092500000004</v>
      </c>
      <c r="F380" s="55">
        <f t="shared" si="4"/>
        <v>655.60925000000043</v>
      </c>
    </row>
    <row r="381" spans="1:6" s="1" customFormat="1" ht="15" customHeight="1">
      <c r="A381" s="64" t="s">
        <v>246</v>
      </c>
      <c r="B381" s="103"/>
      <c r="C381" s="77"/>
      <c r="D381" s="77"/>
      <c r="E381" s="78"/>
      <c r="F381" s="77"/>
    </row>
    <row r="382" spans="1:6" s="1" customFormat="1" ht="15" customHeight="1">
      <c r="A382" s="66" t="s">
        <v>247</v>
      </c>
      <c r="B382" s="67" t="s">
        <v>19</v>
      </c>
      <c r="C382" s="79"/>
      <c r="D382" s="79"/>
      <c r="E382" s="80">
        <f>70*20</f>
        <v>1400</v>
      </c>
      <c r="F382" s="79">
        <f t="shared" si="4"/>
        <v>1400</v>
      </c>
    </row>
    <row r="383" spans="1:6" s="1" customFormat="1" ht="15" customHeight="1">
      <c r="A383" s="43"/>
      <c r="B383" s="50"/>
      <c r="C383" s="33"/>
      <c r="D383" s="33"/>
      <c r="E383" s="12"/>
      <c r="F383" s="33"/>
    </row>
    <row r="384" spans="1:6" s="1" customFormat="1" ht="15" customHeight="1">
      <c r="A384" s="43" t="s">
        <v>125</v>
      </c>
      <c r="B384" s="50"/>
      <c r="C384" s="33"/>
      <c r="D384" s="33"/>
      <c r="E384" s="12"/>
      <c r="F384" s="33"/>
    </row>
    <row r="385" spans="1:6" s="1" customFormat="1" ht="15" customHeight="1">
      <c r="A385" s="43"/>
      <c r="B385" s="50"/>
      <c r="C385" s="33"/>
      <c r="D385" s="33"/>
      <c r="E385" s="12"/>
      <c r="F385" s="33"/>
    </row>
    <row r="386" spans="1:6" s="1" customFormat="1" ht="15" customHeight="1">
      <c r="A386" s="43" t="s">
        <v>222</v>
      </c>
      <c r="B386" s="50"/>
      <c r="C386" s="33"/>
      <c r="D386" s="33"/>
      <c r="E386" s="12"/>
      <c r="F386" s="33"/>
    </row>
    <row r="387" spans="1:6" s="1" customFormat="1" ht="15" customHeight="1">
      <c r="A387" s="74" t="s">
        <v>67</v>
      </c>
      <c r="B387" s="50"/>
      <c r="C387" s="33"/>
      <c r="D387" s="33"/>
      <c r="E387" s="12"/>
      <c r="F387" s="33"/>
    </row>
    <row r="388" spans="1:6" s="1" customFormat="1" ht="15" customHeight="1" thickBot="1">
      <c r="A388" s="88" t="s">
        <v>127</v>
      </c>
      <c r="B388" s="51"/>
      <c r="C388" s="34"/>
      <c r="D388" s="34"/>
      <c r="E388" s="14"/>
      <c r="F388" s="34"/>
    </row>
    <row r="389" spans="1:6" s="1" customFormat="1" ht="15" customHeight="1">
      <c r="A389" s="38"/>
      <c r="B389" s="17"/>
      <c r="C389" s="33"/>
      <c r="D389" s="33"/>
      <c r="E389" s="11"/>
      <c r="F389" s="6"/>
    </row>
    <row r="390" spans="1:6" s="1" customFormat="1" ht="15" customHeight="1" thickBot="1">
      <c r="A390" s="3" t="s">
        <v>0</v>
      </c>
      <c r="C390" s="33"/>
      <c r="D390" s="33"/>
      <c r="E390" s="6"/>
      <c r="F390" s="6"/>
    </row>
    <row r="391" spans="1:6" s="1" customFormat="1" ht="15" customHeight="1">
      <c r="A391" s="42" t="s">
        <v>248</v>
      </c>
      <c r="B391" s="98"/>
      <c r="C391" s="30" t="s">
        <v>319</v>
      </c>
      <c r="D391" s="36" t="s">
        <v>321</v>
      </c>
      <c r="E391" s="23" t="s">
        <v>330</v>
      </c>
      <c r="F391" s="36" t="s">
        <v>414</v>
      </c>
    </row>
    <row r="392" spans="1:6" s="1" customFormat="1" ht="15" customHeight="1" thickBot="1">
      <c r="A392" s="43" t="s">
        <v>249</v>
      </c>
      <c r="B392" s="50"/>
      <c r="C392" s="31" t="s">
        <v>318</v>
      </c>
      <c r="D392" s="37" t="s">
        <v>322</v>
      </c>
      <c r="E392" s="24" t="s">
        <v>325</v>
      </c>
      <c r="F392" s="37" t="s">
        <v>329</v>
      </c>
    </row>
    <row r="393" spans="1:6" s="1" customFormat="1" ht="15" customHeight="1">
      <c r="A393" s="44" t="s">
        <v>250</v>
      </c>
      <c r="B393" s="68" t="s">
        <v>366</v>
      </c>
      <c r="C393" s="55">
        <v>2017</v>
      </c>
      <c r="D393" s="55"/>
      <c r="E393" s="56">
        <v>4034</v>
      </c>
      <c r="F393" s="76">
        <f t="shared" si="4"/>
        <v>2017</v>
      </c>
    </row>
    <row r="394" spans="1:6" s="1" customFormat="1" ht="15" customHeight="1">
      <c r="A394" s="43" t="s">
        <v>251</v>
      </c>
      <c r="B394" s="50"/>
      <c r="C394" s="52"/>
      <c r="D394" s="52"/>
      <c r="E394" s="53"/>
      <c r="F394" s="52"/>
    </row>
    <row r="395" spans="1:6" s="1" customFormat="1" ht="15" customHeight="1">
      <c r="A395" s="44" t="s">
        <v>252</v>
      </c>
      <c r="B395" s="68" t="s">
        <v>365</v>
      </c>
      <c r="C395" s="55">
        <v>3820</v>
      </c>
      <c r="D395" s="55"/>
      <c r="E395" s="56">
        <f>C395*1.8518</f>
        <v>7073.8759999999993</v>
      </c>
      <c r="F395" s="55">
        <f t="shared" si="4"/>
        <v>3253.8759999999993</v>
      </c>
    </row>
    <row r="396" spans="1:6" s="1" customFormat="1" ht="15" customHeight="1" thickBot="1">
      <c r="A396" s="45" t="s">
        <v>388</v>
      </c>
      <c r="B396" s="99" t="s">
        <v>108</v>
      </c>
      <c r="C396" s="58">
        <v>0</v>
      </c>
      <c r="D396" s="58">
        <v>0</v>
      </c>
      <c r="E396" s="59"/>
      <c r="F396" s="58"/>
    </row>
    <row r="397" spans="1:6" s="1" customFormat="1" ht="15" customHeight="1" thickBot="1">
      <c r="A397" s="3" t="s">
        <v>0</v>
      </c>
      <c r="C397" s="33"/>
      <c r="D397" s="33"/>
      <c r="E397" s="6"/>
      <c r="F397" s="6"/>
    </row>
    <row r="398" spans="1:6" s="1" customFormat="1" ht="15" customHeight="1">
      <c r="A398" s="42" t="s">
        <v>253</v>
      </c>
      <c r="B398" s="98"/>
      <c r="C398" s="30" t="s">
        <v>319</v>
      </c>
      <c r="D398" s="36" t="s">
        <v>321</v>
      </c>
      <c r="E398" s="23" t="s">
        <v>330</v>
      </c>
      <c r="F398" s="36" t="s">
        <v>414</v>
      </c>
    </row>
    <row r="399" spans="1:6" s="1" customFormat="1" ht="15" customHeight="1" thickBot="1">
      <c r="A399" s="43" t="s">
        <v>254</v>
      </c>
      <c r="B399" s="50"/>
      <c r="C399" s="31" t="s">
        <v>318</v>
      </c>
      <c r="D399" s="37" t="s">
        <v>322</v>
      </c>
      <c r="E399" s="24" t="s">
        <v>325</v>
      </c>
      <c r="F399" s="37" t="s">
        <v>329</v>
      </c>
    </row>
    <row r="400" spans="1:6" s="1" customFormat="1" ht="15" customHeight="1">
      <c r="A400" s="43"/>
      <c r="B400" s="50"/>
      <c r="C400" s="33"/>
      <c r="D400" s="33"/>
      <c r="E400" s="12"/>
      <c r="F400" s="35"/>
    </row>
    <row r="401" spans="1:6" s="1" customFormat="1" ht="15" customHeight="1">
      <c r="A401" s="43" t="s">
        <v>255</v>
      </c>
      <c r="B401" s="50"/>
      <c r="C401" s="33"/>
      <c r="D401" s="33"/>
      <c r="E401" s="12"/>
      <c r="F401" s="33"/>
    </row>
    <row r="402" spans="1:6" s="1" customFormat="1" ht="15" customHeight="1">
      <c r="A402" s="43" t="s">
        <v>256</v>
      </c>
      <c r="B402" s="63" t="s">
        <v>138</v>
      </c>
      <c r="C402" s="33"/>
      <c r="D402" s="33"/>
      <c r="E402" s="12"/>
      <c r="F402" s="33"/>
    </row>
    <row r="403" spans="1:6" s="1" customFormat="1" ht="15" customHeight="1">
      <c r="A403" s="43" t="s">
        <v>257</v>
      </c>
      <c r="B403" s="50"/>
      <c r="C403" s="33"/>
      <c r="D403" s="33"/>
      <c r="E403" s="12"/>
      <c r="F403" s="33"/>
    </row>
    <row r="404" spans="1:6" s="1" customFormat="1" ht="15" customHeight="1">
      <c r="A404" s="43" t="s">
        <v>256</v>
      </c>
      <c r="B404" s="63" t="s">
        <v>142</v>
      </c>
      <c r="C404" s="33"/>
      <c r="D404" s="33"/>
      <c r="E404" s="12"/>
      <c r="F404" s="33"/>
    </row>
    <row r="405" spans="1:6" s="1" customFormat="1" ht="15" customHeight="1">
      <c r="A405" s="43" t="s">
        <v>258</v>
      </c>
      <c r="B405" s="50"/>
      <c r="C405" s="33"/>
      <c r="D405" s="33"/>
      <c r="E405" s="12"/>
      <c r="F405" s="33"/>
    </row>
    <row r="406" spans="1:6" s="1" customFormat="1" ht="15" customHeight="1">
      <c r="A406" s="43" t="s">
        <v>259</v>
      </c>
      <c r="B406" s="50"/>
      <c r="C406" s="33"/>
      <c r="D406" s="33"/>
      <c r="E406" s="12"/>
      <c r="F406" s="33"/>
    </row>
    <row r="407" spans="1:6" s="1" customFormat="1" ht="15" customHeight="1">
      <c r="A407" s="43" t="s">
        <v>260</v>
      </c>
      <c r="B407" s="63" t="s">
        <v>142</v>
      </c>
      <c r="C407" s="33"/>
      <c r="D407" s="33"/>
      <c r="E407" s="12"/>
      <c r="F407" s="33"/>
    </row>
    <row r="408" spans="1:6" s="1" customFormat="1" ht="15" customHeight="1">
      <c r="A408" s="43" t="s">
        <v>261</v>
      </c>
      <c r="B408" s="50"/>
      <c r="C408" s="33"/>
      <c r="D408" s="33"/>
      <c r="E408" s="12"/>
      <c r="F408" s="33"/>
    </row>
    <row r="409" spans="1:6" s="1" customFormat="1" ht="15" customHeight="1">
      <c r="A409" s="43" t="s">
        <v>259</v>
      </c>
      <c r="B409" s="50"/>
      <c r="C409" s="33"/>
      <c r="D409" s="33"/>
      <c r="E409" s="12"/>
      <c r="F409" s="33"/>
    </row>
    <row r="410" spans="1:6" s="1" customFormat="1" ht="15" customHeight="1">
      <c r="A410" s="43" t="s">
        <v>260</v>
      </c>
      <c r="B410" s="63" t="s">
        <v>147</v>
      </c>
      <c r="C410" s="33"/>
      <c r="D410" s="33"/>
      <c r="E410" s="12"/>
      <c r="F410" s="33"/>
    </row>
    <row r="411" spans="1:6" s="1" customFormat="1" ht="15" customHeight="1">
      <c r="A411" s="43" t="s">
        <v>262</v>
      </c>
      <c r="B411" s="50"/>
      <c r="C411" s="52"/>
      <c r="D411" s="52"/>
      <c r="E411" s="53"/>
      <c r="F411" s="52"/>
    </row>
    <row r="412" spans="1:6" s="1" customFormat="1" ht="15" customHeight="1">
      <c r="A412" s="44" t="s">
        <v>263</v>
      </c>
      <c r="B412" s="54" t="s">
        <v>348</v>
      </c>
      <c r="C412" s="55">
        <v>25293.5</v>
      </c>
      <c r="D412" s="55"/>
      <c r="E412" s="56">
        <f>C412*1.1765</f>
        <v>29757.802750000003</v>
      </c>
      <c r="F412" s="55">
        <f>E412-C412</f>
        <v>4464.3027500000026</v>
      </c>
    </row>
    <row r="413" spans="1:6" s="1" customFormat="1" ht="15" customHeight="1">
      <c r="A413" s="43"/>
      <c r="B413" s="50"/>
      <c r="C413" s="52"/>
      <c r="D413" s="52"/>
      <c r="E413" s="53"/>
      <c r="F413" s="52"/>
    </row>
    <row r="414" spans="1:6" s="1" customFormat="1" ht="15" customHeight="1">
      <c r="A414" s="43" t="s">
        <v>264</v>
      </c>
      <c r="B414" s="50"/>
      <c r="C414" s="52"/>
      <c r="D414" s="52"/>
      <c r="E414" s="53"/>
      <c r="F414" s="52"/>
    </row>
    <row r="415" spans="1:6" s="1" customFormat="1" ht="15" customHeight="1">
      <c r="A415" s="43"/>
      <c r="B415" s="50"/>
      <c r="C415" s="33"/>
      <c r="D415" s="33"/>
      <c r="E415" s="12"/>
      <c r="F415" s="33"/>
    </row>
    <row r="416" spans="1:6" s="1" customFormat="1" ht="15" customHeight="1">
      <c r="A416" s="102" t="s">
        <v>265</v>
      </c>
      <c r="B416" s="50"/>
      <c r="C416" s="33"/>
      <c r="D416" s="33"/>
      <c r="E416" s="12"/>
      <c r="F416" s="33"/>
    </row>
    <row r="417" spans="1:6" s="1" customFormat="1" ht="15" customHeight="1">
      <c r="A417" s="43" t="s">
        <v>266</v>
      </c>
      <c r="B417" s="50"/>
      <c r="C417" s="33"/>
      <c r="D417" s="33"/>
      <c r="E417" s="12"/>
      <c r="F417" s="33"/>
    </row>
    <row r="418" spans="1:6" s="1" customFormat="1" ht="15" customHeight="1">
      <c r="A418" s="102" t="s">
        <v>267</v>
      </c>
      <c r="B418" s="50"/>
      <c r="C418" s="33"/>
      <c r="D418" s="33"/>
      <c r="E418" s="12"/>
      <c r="F418" s="33"/>
    </row>
    <row r="419" spans="1:6" s="1" customFormat="1" ht="15" customHeight="1" thickBot="1">
      <c r="A419" s="45" t="s">
        <v>268</v>
      </c>
      <c r="B419" s="51"/>
      <c r="C419" s="34"/>
      <c r="D419" s="34"/>
      <c r="E419" s="14"/>
      <c r="F419" s="34"/>
    </row>
    <row r="420" spans="1:6" s="1" customFormat="1" ht="15" customHeight="1" thickBot="1">
      <c r="A420" s="3" t="s">
        <v>0</v>
      </c>
      <c r="C420" s="33"/>
      <c r="D420" s="33"/>
      <c r="E420" s="6"/>
      <c r="F420" s="6"/>
    </row>
    <row r="421" spans="1:6" s="1" customFormat="1" ht="15" customHeight="1">
      <c r="A421" s="42" t="s">
        <v>269</v>
      </c>
      <c r="B421" s="98"/>
      <c r="C421" s="30" t="s">
        <v>319</v>
      </c>
      <c r="D421" s="36" t="s">
        <v>321</v>
      </c>
      <c r="E421" s="23" t="s">
        <v>330</v>
      </c>
      <c r="F421" s="36" t="s">
        <v>414</v>
      </c>
    </row>
    <row r="422" spans="1:6" s="1" customFormat="1" ht="15" customHeight="1" thickBot="1">
      <c r="A422" s="43" t="s">
        <v>270</v>
      </c>
      <c r="B422" s="50"/>
      <c r="C422" s="31" t="s">
        <v>318</v>
      </c>
      <c r="D422" s="37" t="s">
        <v>322</v>
      </c>
      <c r="E422" s="24" t="s">
        <v>325</v>
      </c>
      <c r="F422" s="37" t="s">
        <v>329</v>
      </c>
    </row>
    <row r="423" spans="1:6" s="1" customFormat="1" ht="15" customHeight="1">
      <c r="A423" s="43"/>
      <c r="B423" s="50"/>
      <c r="C423" s="33"/>
      <c r="D423" s="33"/>
      <c r="E423" s="12"/>
      <c r="F423" s="35"/>
    </row>
    <row r="424" spans="1:6" s="1" customFormat="1" ht="15" customHeight="1">
      <c r="A424" s="43" t="s">
        <v>271</v>
      </c>
      <c r="B424" s="63" t="s">
        <v>272</v>
      </c>
      <c r="C424" s="33"/>
      <c r="D424" s="33"/>
      <c r="E424" s="12"/>
      <c r="F424" s="33"/>
    </row>
    <row r="425" spans="1:6" s="1" customFormat="1" ht="15" customHeight="1">
      <c r="A425" s="43" t="s">
        <v>273</v>
      </c>
      <c r="B425" s="63" t="s">
        <v>28</v>
      </c>
      <c r="C425" s="52"/>
      <c r="D425" s="52"/>
      <c r="E425" s="53"/>
      <c r="F425" s="52"/>
    </row>
    <row r="426" spans="1:6" s="1" customFormat="1" ht="15" customHeight="1">
      <c r="A426" s="112" t="s">
        <v>274</v>
      </c>
      <c r="B426" s="50"/>
      <c r="C426" s="52"/>
      <c r="D426" s="52"/>
      <c r="E426" s="53"/>
      <c r="F426" s="52"/>
    </row>
    <row r="427" spans="1:6" s="1" customFormat="1" ht="15" customHeight="1">
      <c r="A427" s="117" t="s">
        <v>275</v>
      </c>
      <c r="B427" s="118" t="s">
        <v>371</v>
      </c>
      <c r="C427" s="119">
        <v>165</v>
      </c>
      <c r="D427" s="119"/>
      <c r="E427" s="120">
        <f>C427/1.65</f>
        <v>100</v>
      </c>
      <c r="F427" s="119">
        <f>E427-C427</f>
        <v>-65</v>
      </c>
    </row>
    <row r="428" spans="1:6" s="1" customFormat="1" ht="15" customHeight="1">
      <c r="A428" s="43" t="s">
        <v>276</v>
      </c>
      <c r="B428" s="50"/>
      <c r="C428" s="52"/>
      <c r="D428" s="52"/>
      <c r="E428" s="53"/>
      <c r="F428" s="52"/>
    </row>
    <row r="429" spans="1:6" ht="15" customHeight="1">
      <c r="A429" s="43" t="s">
        <v>277</v>
      </c>
      <c r="B429" s="49"/>
      <c r="C429" s="52"/>
      <c r="D429" s="52"/>
      <c r="E429" s="53"/>
      <c r="F429" s="52"/>
    </row>
    <row r="430" spans="1:6" ht="15" customHeight="1">
      <c r="A430" s="43" t="s">
        <v>389</v>
      </c>
      <c r="B430" s="49"/>
      <c r="C430" s="52"/>
      <c r="D430" s="52"/>
      <c r="E430" s="53"/>
      <c r="F430" s="52"/>
    </row>
    <row r="431" spans="1:6" ht="15" customHeight="1">
      <c r="A431" s="90" t="s">
        <v>278</v>
      </c>
      <c r="B431" s="49"/>
      <c r="C431" s="52"/>
      <c r="D431" s="52"/>
      <c r="E431" s="53"/>
      <c r="F431" s="52"/>
    </row>
    <row r="432" spans="1:6" ht="15" customHeight="1">
      <c r="A432" s="90" t="s">
        <v>279</v>
      </c>
      <c r="B432" s="49"/>
      <c r="C432" s="52"/>
      <c r="D432" s="52"/>
      <c r="E432" s="53"/>
      <c r="F432" s="52"/>
    </row>
    <row r="433" spans="1:6" ht="15" customHeight="1">
      <c r="A433" s="70" t="s">
        <v>390</v>
      </c>
      <c r="B433" s="54" t="s">
        <v>348</v>
      </c>
      <c r="C433" s="55">
        <v>501</v>
      </c>
      <c r="D433" s="55"/>
      <c r="E433" s="56">
        <f>C433*1.1765</f>
        <v>589.42650000000003</v>
      </c>
      <c r="F433" s="55">
        <f t="shared" ref="F433:F440" si="5">E433-C433</f>
        <v>88.426500000000033</v>
      </c>
    </row>
    <row r="434" spans="1:6" ht="15" customHeight="1" thickBot="1">
      <c r="A434" s="45" t="s">
        <v>280</v>
      </c>
      <c r="B434" s="57" t="s">
        <v>348</v>
      </c>
      <c r="C434" s="58">
        <v>17</v>
      </c>
      <c r="D434" s="58"/>
      <c r="E434" s="59">
        <f>C434*1.1765</f>
        <v>20.000500000000002</v>
      </c>
      <c r="F434" s="58">
        <f t="shared" si="5"/>
        <v>3.0005000000000024</v>
      </c>
    </row>
    <row r="435" spans="1:6" ht="15" customHeight="1">
      <c r="A435" s="3"/>
      <c r="C435" s="6"/>
      <c r="D435" s="6"/>
      <c r="E435" s="6"/>
      <c r="F435" s="6"/>
    </row>
    <row r="436" spans="1:6" ht="15" customHeight="1">
      <c r="A436" s="18" t="s">
        <v>281</v>
      </c>
      <c r="C436" s="6"/>
      <c r="D436" s="6"/>
      <c r="E436" s="6"/>
      <c r="F436" s="6"/>
    </row>
    <row r="437" spans="1:6" ht="15" customHeight="1" thickBot="1">
      <c r="A437" s="2" t="s">
        <v>0</v>
      </c>
      <c r="C437" s="6"/>
      <c r="D437" s="6"/>
      <c r="E437" s="6"/>
      <c r="F437" s="6"/>
    </row>
    <row r="438" spans="1:6" ht="15" customHeight="1">
      <c r="A438" s="42" t="s">
        <v>282</v>
      </c>
      <c r="B438" s="48"/>
      <c r="C438" s="30" t="s">
        <v>319</v>
      </c>
      <c r="D438" s="36" t="s">
        <v>321</v>
      </c>
      <c r="E438" s="23" t="s">
        <v>330</v>
      </c>
      <c r="F438" s="36" t="s">
        <v>414</v>
      </c>
    </row>
    <row r="439" spans="1:6" ht="15" customHeight="1" thickBot="1">
      <c r="A439" s="133" t="s">
        <v>283</v>
      </c>
      <c r="B439" s="49"/>
      <c r="C439" s="31" t="s">
        <v>318</v>
      </c>
      <c r="D439" s="37" t="s">
        <v>322</v>
      </c>
      <c r="E439" s="24" t="s">
        <v>325</v>
      </c>
      <c r="F439" s="37" t="s">
        <v>329</v>
      </c>
    </row>
    <row r="440" spans="1:6" s="116" customFormat="1" ht="15" customHeight="1" thickBot="1">
      <c r="A440" s="128" t="s">
        <v>284</v>
      </c>
      <c r="B440" s="129" t="s">
        <v>416</v>
      </c>
      <c r="C440" s="130">
        <v>66</v>
      </c>
      <c r="D440" s="130"/>
      <c r="E440" s="131">
        <f>C440*0.7575</f>
        <v>49.994999999999997</v>
      </c>
      <c r="F440" s="132">
        <f t="shared" si="5"/>
        <v>-16.005000000000003</v>
      </c>
    </row>
    <row r="441" spans="1:6" ht="15" customHeight="1" thickBot="1">
      <c r="A441" s="46" t="s">
        <v>0</v>
      </c>
      <c r="B441" s="100"/>
      <c r="C441" s="52"/>
      <c r="D441" s="52"/>
      <c r="E441" s="101"/>
      <c r="F441" s="101"/>
    </row>
    <row r="442" spans="1:6" ht="15" customHeight="1">
      <c r="A442" s="42" t="s">
        <v>285</v>
      </c>
      <c r="B442" s="48"/>
      <c r="C442" s="61"/>
      <c r="D442" s="61"/>
      <c r="E442" s="62"/>
      <c r="F442" s="61"/>
    </row>
    <row r="443" spans="1:6" ht="15" customHeight="1">
      <c r="A443" s="133" t="s">
        <v>286</v>
      </c>
      <c r="B443" s="49"/>
      <c r="C443" s="52"/>
      <c r="D443" s="52"/>
      <c r="E443" s="53"/>
      <c r="F443" s="52"/>
    </row>
    <row r="444" spans="1:6" s="116" customFormat="1" ht="15" customHeight="1" thickBot="1">
      <c r="A444" s="128" t="s">
        <v>287</v>
      </c>
      <c r="B444" s="129" t="s">
        <v>417</v>
      </c>
      <c r="C444" s="130">
        <v>0</v>
      </c>
      <c r="D444" s="130"/>
      <c r="E444" s="131">
        <v>0</v>
      </c>
      <c r="F444" s="130">
        <v>0</v>
      </c>
    </row>
    <row r="445" spans="1:6" ht="15" customHeight="1" thickBot="1">
      <c r="A445" s="46" t="s">
        <v>0</v>
      </c>
      <c r="B445" s="100"/>
      <c r="C445" s="52"/>
      <c r="D445" s="52"/>
      <c r="E445" s="101"/>
      <c r="F445" s="101"/>
    </row>
    <row r="446" spans="1:6" ht="15" customHeight="1">
      <c r="A446" s="42" t="s">
        <v>288</v>
      </c>
      <c r="B446" s="48"/>
      <c r="C446" s="61"/>
      <c r="D446" s="61"/>
      <c r="E446" s="62"/>
      <c r="F446" s="61"/>
    </row>
    <row r="447" spans="1:6" ht="15" customHeight="1">
      <c r="A447" s="133" t="s">
        <v>289</v>
      </c>
      <c r="B447" s="49"/>
      <c r="C447" s="52"/>
      <c r="D447" s="52"/>
      <c r="E447" s="53"/>
      <c r="F447" s="52"/>
    </row>
    <row r="448" spans="1:6" s="116" customFormat="1" ht="15" customHeight="1">
      <c r="A448" s="133" t="s">
        <v>290</v>
      </c>
      <c r="B448" s="134" t="s">
        <v>415</v>
      </c>
      <c r="C448" s="135">
        <v>0</v>
      </c>
      <c r="D448" s="135"/>
      <c r="E448" s="136">
        <v>0</v>
      </c>
      <c r="F448" s="135">
        <v>0</v>
      </c>
    </row>
    <row r="449" spans="1:6" s="116" customFormat="1" ht="15" customHeight="1">
      <c r="A449" s="133" t="s">
        <v>291</v>
      </c>
      <c r="B449" s="134" t="s">
        <v>348</v>
      </c>
      <c r="C449" s="135">
        <v>0</v>
      </c>
      <c r="D449" s="135"/>
      <c r="E449" s="136">
        <v>0</v>
      </c>
      <c r="F449" s="135">
        <v>0</v>
      </c>
    </row>
    <row r="450" spans="1:6" ht="15" customHeight="1">
      <c r="A450" s="133" t="s">
        <v>292</v>
      </c>
      <c r="B450" s="49"/>
      <c r="C450" s="52"/>
      <c r="D450" s="52"/>
      <c r="E450" s="53"/>
      <c r="F450" s="52"/>
    </row>
    <row r="451" spans="1:6" ht="15" customHeight="1">
      <c r="A451" s="133" t="s">
        <v>293</v>
      </c>
      <c r="B451" s="49"/>
      <c r="C451" s="52"/>
      <c r="D451" s="52"/>
      <c r="E451" s="53"/>
      <c r="F451" s="52"/>
    </row>
    <row r="452" spans="1:6" s="116" customFormat="1" ht="15" customHeight="1">
      <c r="A452" s="133" t="s">
        <v>294</v>
      </c>
      <c r="B452" s="134" t="s">
        <v>418</v>
      </c>
      <c r="C452" s="135">
        <v>0</v>
      </c>
      <c r="D452" s="135"/>
      <c r="E452" s="136">
        <v>0</v>
      </c>
      <c r="F452" s="135">
        <v>0</v>
      </c>
    </row>
    <row r="453" spans="1:6" ht="15" customHeight="1">
      <c r="A453" s="133" t="s">
        <v>295</v>
      </c>
      <c r="B453" s="49"/>
      <c r="C453" s="52"/>
      <c r="D453" s="52"/>
      <c r="E453" s="53"/>
      <c r="F453" s="52"/>
    </row>
    <row r="454" spans="1:6" ht="15" customHeight="1">
      <c r="A454" s="133" t="s">
        <v>296</v>
      </c>
      <c r="B454" s="49"/>
      <c r="C454" s="52"/>
      <c r="D454" s="52"/>
      <c r="E454" s="53"/>
      <c r="F454" s="52"/>
    </row>
    <row r="455" spans="1:6" s="116" customFormat="1" ht="15" customHeight="1" thickBot="1">
      <c r="A455" s="128" t="s">
        <v>297</v>
      </c>
      <c r="B455" s="129" t="s">
        <v>419</v>
      </c>
      <c r="C455" s="130">
        <v>0</v>
      </c>
      <c r="D455" s="130"/>
      <c r="E455" s="131">
        <v>0</v>
      </c>
      <c r="F455" s="130">
        <v>0</v>
      </c>
    </row>
    <row r="456" spans="1:6" ht="25.5" customHeight="1" thickBot="1">
      <c r="A456" s="21" t="s">
        <v>323</v>
      </c>
      <c r="C456" s="22"/>
      <c r="D456" s="106">
        <f>SUM(D9:D455)</f>
        <v>15433.75</v>
      </c>
      <c r="E456" s="22"/>
      <c r="F456" s="106">
        <f>SUM(F9:F455)</f>
        <v>36873.721010000008</v>
      </c>
    </row>
    <row r="457" spans="1:6" ht="15" customHeight="1">
      <c r="A457" s="1" t="s">
        <v>298</v>
      </c>
      <c r="C457" s="6"/>
      <c r="D457" s="6"/>
      <c r="E457" s="6"/>
    </row>
    <row r="458" spans="1:6" ht="15" customHeight="1">
      <c r="A458" s="1"/>
      <c r="C458" s="6"/>
      <c r="D458" s="6"/>
      <c r="E458" s="6"/>
    </row>
    <row r="459" spans="1:6" ht="12.75" customHeight="1">
      <c r="A459" s="1" t="s">
        <v>0</v>
      </c>
    </row>
    <row r="460" spans="1:6" ht="39.75" customHeight="1">
      <c r="A460" s="3" t="s">
        <v>299</v>
      </c>
    </row>
    <row r="465" ht="15.75" customHeight="1"/>
  </sheetData>
  <hyperlinks>
    <hyperlink ref="A83" r:id="rId1" display="aspi://module='ASPI'&amp;link='92/1991 Zb.'&amp;ucin-k-dni='30.12.9999'"/>
    <hyperlink ref="A84" r:id="rId2" display="aspi://module='ASPI'&amp;link='92/1991 Zb.'&amp;ucin-k-dni='30.12.9999'"/>
    <hyperlink ref="A185" r:id="rId3" display="aspi://module='ASPI'&amp;link='92/1991 Zb.'&amp;ucin-k-dni='30.12.9999'"/>
    <hyperlink ref="A186" r:id="rId4" display="aspi://module='ASPI'&amp;link='92/1991 Zb.'&amp;ucin-k-dni='30.12.9999'"/>
    <hyperlink ref="A269" r:id="rId5" display="aspi://module='ASPI'&amp;link='92/1991 Zb.'&amp;ucin-k-dni='30.12.9999'"/>
    <hyperlink ref="A270" r:id="rId6" display="aspi://module='ASPI'&amp;link='92/1991 Zb.'&amp;ucin-k-dni='30.12.9999'"/>
    <hyperlink ref="A341" r:id="rId7" display="aspi://module='ASPI'&amp;link='92/1991 Zb.'&amp;ucin-k-dni='30.12.9999'"/>
    <hyperlink ref="A342" r:id="rId8" display="aspi://module='ASPI'&amp;link='92/1991 Zb.'&amp;ucin-k-dni='30.12.9999'"/>
    <hyperlink ref="A387" r:id="rId9" display="aspi://module='ASPI'&amp;link='92/1991 Zb.'&amp;ucin-k-dni='30.12.9999'"/>
    <hyperlink ref="A388" r:id="rId10" display="aspi://module='ASPI'&amp;link='92/1991 Zb.'&amp;ucin-k-dni='30.12.9999'"/>
  </hyperlinks>
  <pageMargins left="0.70866141732283472" right="0.70866141732283472" top="0.74803149606299213" bottom="0.74803149606299213" header="0.31496062992125984" footer="0.31496062992125984"/>
  <pageSetup paperSize="9" scale="50" orientation="portrait" r:id="rId1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Analýza-vybraných-správnych-poplatkov-s-odhadom-očakávaných-finančných-prínosov"/>
    <f:field ref="objsubject" par="" edit="true" text=""/>
    <f:field ref="objcreatedby" par="" text="Harachová, Lucia"/>
    <f:field ref="objcreatedat" par="" text="23.1.2017 11:33:45"/>
    <f:field ref="objchangedby" par="" text="Administrator, System"/>
    <f:field ref="objmodifiedat" par="" text="23.1.2017 11:33:45"/>
    <f:field ref="doc_FSCFOLIO_1_1001_FieldDocumentNumber" par="" text=""/>
    <f:field ref="doc_FSCFOLIO_1_1001_FieldSubject" par="" edit="true" text=""/>
    <f:field ref="FSCFOLIO_1_1001_FieldCurrentUser" par="" text="System Administrator"/>
  </f:record>
  <f:display par="" text="...">
    <f:field ref="FSCFOLIO_1_1001_FieldCurrentUser" text="Aktuálny používateľ"/>
    <f:field ref="objname" text="Meno"/>
    <f:field ref="objmodifiedat" text="Posledná zmena deň/hodina"/>
    <f:field ref="objchangedby" text="Poslednú zmenu urobil"/>
    <f:field ref="objsubject" text="Vec"/>
    <f:field ref="objcreatedat" text="Vytvorené deň/hodina"/>
    <f:field ref="objcreatedby" text="Vytvoril"/>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1</vt:i4>
      </vt:variant>
      <vt:variant>
        <vt:lpstr>Pomenované rozsahy</vt:lpstr>
      </vt:variant>
      <vt:variant>
        <vt:i4>1</vt:i4>
      </vt:variant>
    </vt:vector>
  </HeadingPairs>
  <TitlesOfParts>
    <vt:vector size="2" baseType="lpstr">
      <vt:lpstr>Hárok1</vt:lpstr>
      <vt:lpstr>Hárok1!_GoBack</vt:lpstr>
    </vt:vector>
  </TitlesOfParts>
  <Company>Úrad priemyselného vlastníctva SR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tatarikova</dc:creator>
  <cp:lastModifiedBy>Tomas Klinka, Slovakia</cp:lastModifiedBy>
  <cp:lastPrinted>2016-10-13T14:48:54Z</cp:lastPrinted>
  <dcterms:created xsi:type="dcterms:W3CDTF">2016-10-05T08:42:19Z</dcterms:created>
  <dcterms:modified xsi:type="dcterms:W3CDTF">2017-04-05T06:21:14Z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SKEDITIONSLOVLEX@103.510:spravaucastverej">
    <vt:lpwstr>Správa o účasti verejnosti bola vložená medzi nepovinné prílohy.</vt:lpwstr>
  </property>
  <property fmtid="{D5CDD505-2E9C-101B-9397-08002B2CF9AE}" pid="3" name="FSC#SKEDITIONSLOVLEX@103.510:typpredpis">
    <vt:lpwstr>Zákon</vt:lpwstr>
  </property>
  <property fmtid="{D5CDD505-2E9C-101B-9397-08002B2CF9AE}" pid="4" name="FSC#SKEDITIONSLOVLEX@103.510:aktualnyrok">
    <vt:lpwstr>2017</vt:lpwstr>
  </property>
  <property fmtid="{D5CDD505-2E9C-101B-9397-08002B2CF9AE}" pid="5" name="FSC#SKEDITIONSLOVLEX@103.510:cisloparlamenttlac">
    <vt:lpwstr/>
  </property>
  <property fmtid="{D5CDD505-2E9C-101B-9397-08002B2CF9AE}" pid="6" name="FSC#SKEDITIONSLOVLEX@103.510:stavpredpis">
    <vt:lpwstr>Vyhodnotenie medzirezortného pripomienkového konania</vt:lpwstr>
  </property>
  <property fmtid="{D5CDD505-2E9C-101B-9397-08002B2CF9AE}" pid="7" name="FSC#SKEDITIONSLOVLEX@103.510:povodpredpis">
    <vt:lpwstr>Slovlex (eLeg)</vt:lpwstr>
  </property>
  <property fmtid="{D5CDD505-2E9C-101B-9397-08002B2CF9AE}" pid="8" name="FSC#SKEDITIONSLOVLEX@103.510:legoblast">
    <vt:lpwstr>Správne právo</vt:lpwstr>
  </property>
  <property fmtid="{D5CDD505-2E9C-101B-9397-08002B2CF9AE}" pid="9" name="FSC#SKEDITIONSLOVLEX@103.510:uzemplat">
    <vt:lpwstr/>
  </property>
  <property fmtid="{D5CDD505-2E9C-101B-9397-08002B2CF9AE}" pid="10" name="FSC#SKEDITIONSLOVLEX@103.510:vztahypredpis">
    <vt:lpwstr/>
  </property>
  <property fmtid="{D5CDD505-2E9C-101B-9397-08002B2CF9AE}" pid="11" name="FSC#SKEDITIONSLOVLEX@103.510:predkladatel">
    <vt:lpwstr>Lucia Harachová</vt:lpwstr>
  </property>
  <property fmtid="{D5CDD505-2E9C-101B-9397-08002B2CF9AE}" pid="12" name="FSC#SKEDITIONSLOVLEX@103.510:zodppredkladatel">
    <vt:lpwstr>JUDr. Richard Messinger</vt:lpwstr>
  </property>
  <property fmtid="{D5CDD505-2E9C-101B-9397-08002B2CF9AE}" pid="13" name="FSC#SKEDITIONSLOVLEX@103.510:dalsipredkladatel">
    <vt:lpwstr/>
  </property>
  <property fmtid="{D5CDD505-2E9C-101B-9397-08002B2CF9AE}" pid="14" name="FSC#SKEDITIONSLOVLEX@103.510:nazovpredpis">
    <vt:lpwstr>, ktorým sa mení a dopĺňa zákon č. 435/2001 Z. z. o patentoch, dodatkových ochranných osvedčeniach a o zmene a doplnení niektorých zákonov (patentový zákon) v znení neskorších predpisov a o zmene a doplnení niektorých zákonov</vt:lpwstr>
  </property>
  <property fmtid="{D5CDD505-2E9C-101B-9397-08002B2CF9AE}" pid="15" name="FSC#SKEDITIONSLOVLEX@103.510:nazovpredpis1">
    <vt:lpwstr/>
  </property>
  <property fmtid="{D5CDD505-2E9C-101B-9397-08002B2CF9AE}" pid="16" name="FSC#SKEDITIONSLOVLEX@103.510:nazovpredpis2">
    <vt:lpwstr/>
  </property>
  <property fmtid="{D5CDD505-2E9C-101B-9397-08002B2CF9AE}" pid="17" name="FSC#SKEDITIONSLOVLEX@103.510:nazovpredpis3">
    <vt:lpwstr/>
  </property>
  <property fmtid="{D5CDD505-2E9C-101B-9397-08002B2CF9AE}" pid="18" name="FSC#SKEDITIONSLOVLEX@103.510:cislopredpis">
    <vt:lpwstr/>
  </property>
  <property fmtid="{D5CDD505-2E9C-101B-9397-08002B2CF9AE}" pid="19" name="FSC#SKEDITIONSLOVLEX@103.510:zodpinstitucia">
    <vt:lpwstr>Úrad priemyselného vlastníctva Slovenskej republiky</vt:lpwstr>
  </property>
  <property fmtid="{D5CDD505-2E9C-101B-9397-08002B2CF9AE}" pid="20" name="FSC#SKEDITIONSLOVLEX@103.510:pripomienkovatelia">
    <vt:lpwstr/>
  </property>
  <property fmtid="{D5CDD505-2E9C-101B-9397-08002B2CF9AE}" pid="21" name="FSC#SKEDITIONSLOVLEX@103.510:autorpredpis">
    <vt:lpwstr/>
  </property>
  <property fmtid="{D5CDD505-2E9C-101B-9397-08002B2CF9AE}" pid="22" name="FSC#SKEDITIONSLOVLEX@103.510:podnetpredpis">
    <vt:lpwstr>Plán legislatívnych úloh vlády SR na rok 2017</vt:lpwstr>
  </property>
  <property fmtid="{D5CDD505-2E9C-101B-9397-08002B2CF9AE}" pid="23" name="FSC#SKEDITIONSLOVLEX@103.510:plnynazovpredpis">
    <vt:lpwstr> Zákon, ktorým sa mení a dopĺňa zákon č. 435/2001 Z. z. o patentoch, dodatkových ochranných osvedčeniach a o zmene a doplnení niektorých zákonov (patentový zákon) v znení neskorších predpisov a o zmene a doplnení niektorých zákonov</vt:lpwstr>
  </property>
  <property fmtid="{D5CDD505-2E9C-101B-9397-08002B2CF9AE}" pid="24" name="FSC#SKEDITIONSLOVLEX@103.510:plnynazovpredpis1">
    <vt:lpwstr/>
  </property>
  <property fmtid="{D5CDD505-2E9C-101B-9397-08002B2CF9AE}" pid="25" name="FSC#SKEDITIONSLOVLEX@103.510:plnynazovpredpis2">
    <vt:lpwstr/>
  </property>
  <property fmtid="{D5CDD505-2E9C-101B-9397-08002B2CF9AE}" pid="26" name="FSC#SKEDITIONSLOVLEX@103.510:plnynazovpredpis3">
    <vt:lpwstr/>
  </property>
  <property fmtid="{D5CDD505-2E9C-101B-9397-08002B2CF9AE}" pid="27" name="FSC#SKEDITIONSLOVLEX@103.510:rezortcislopredpis">
    <vt:lpwstr>00012/2017/12</vt:lpwstr>
  </property>
  <property fmtid="{D5CDD505-2E9C-101B-9397-08002B2CF9AE}" pid="28" name="FSC#SKEDITIONSLOVLEX@103.510:citaciapredpis">
    <vt:lpwstr/>
  </property>
  <property fmtid="{D5CDD505-2E9C-101B-9397-08002B2CF9AE}" pid="29" name="FSC#SKEDITIONSLOVLEX@103.510:spiscislouv">
    <vt:lpwstr/>
  </property>
  <property fmtid="{D5CDD505-2E9C-101B-9397-08002B2CF9AE}" pid="30" name="FSC#SKEDITIONSLOVLEX@103.510:datumschvalpredpis">
    <vt:lpwstr/>
  </property>
  <property fmtid="{D5CDD505-2E9C-101B-9397-08002B2CF9AE}" pid="31" name="FSC#SKEDITIONSLOVLEX@103.510:platneod">
    <vt:lpwstr/>
  </property>
  <property fmtid="{D5CDD505-2E9C-101B-9397-08002B2CF9AE}" pid="32" name="FSC#SKEDITIONSLOVLEX@103.510:platnedo">
    <vt:lpwstr/>
  </property>
  <property fmtid="{D5CDD505-2E9C-101B-9397-08002B2CF9AE}" pid="33" name="FSC#SKEDITIONSLOVLEX@103.510:ucinnostod">
    <vt:lpwstr/>
  </property>
  <property fmtid="{D5CDD505-2E9C-101B-9397-08002B2CF9AE}" pid="34" name="FSC#SKEDITIONSLOVLEX@103.510:ucinnostdo">
    <vt:lpwstr/>
  </property>
  <property fmtid="{D5CDD505-2E9C-101B-9397-08002B2CF9AE}" pid="35" name="FSC#SKEDITIONSLOVLEX@103.510:datumplatnosti">
    <vt:lpwstr/>
  </property>
  <property fmtid="{D5CDD505-2E9C-101B-9397-08002B2CF9AE}" pid="36" name="FSC#SKEDITIONSLOVLEX@103.510:cislolp">
    <vt:lpwstr>LP/2017/34</vt:lpwstr>
  </property>
  <property fmtid="{D5CDD505-2E9C-101B-9397-08002B2CF9AE}" pid="37" name="FSC#SKEDITIONSLOVLEX@103.510:typsprievdok">
    <vt:lpwstr>Príloha všeobecná</vt:lpwstr>
  </property>
  <property fmtid="{D5CDD505-2E9C-101B-9397-08002B2CF9AE}" pid="38" name="FSC#SKEDITIONSLOVLEX@103.510:cislopartlac">
    <vt:lpwstr/>
  </property>
  <property fmtid="{D5CDD505-2E9C-101B-9397-08002B2CF9AE}" pid="39" name="FSC#SKEDITIONSLOVLEX@103.510:AttrStrListDocPropUcelPredmetZmluvy">
    <vt:lpwstr/>
  </property>
  <property fmtid="{D5CDD505-2E9C-101B-9397-08002B2CF9AE}" pid="40" name="FSC#SKEDITIONSLOVLEX@103.510:AttrStrListDocPropUpravaPravFOPRO">
    <vt:lpwstr/>
  </property>
  <property fmtid="{D5CDD505-2E9C-101B-9397-08002B2CF9AE}" pid="41" name="FSC#SKEDITIONSLOVLEX@103.510:AttrStrListDocPropUpravaPredmetuZmluvy">
    <vt:lpwstr/>
  </property>
  <property fmtid="{D5CDD505-2E9C-101B-9397-08002B2CF9AE}" pid="42" name="FSC#SKEDITIONSLOVLEX@103.510:AttrStrListDocPropKategoriaZmluvy74">
    <vt:lpwstr/>
  </property>
  <property fmtid="{D5CDD505-2E9C-101B-9397-08002B2CF9AE}" pid="43" name="FSC#SKEDITIONSLOVLEX@103.510:AttrStrListDocPropKategoriaZmluvy75">
    <vt:lpwstr/>
  </property>
  <property fmtid="{D5CDD505-2E9C-101B-9397-08002B2CF9AE}" pid="44" name="FSC#SKEDITIONSLOVLEX@103.510:AttrStrListDocPropDopadyPrijatiaZmluvy">
    <vt:lpwstr/>
  </property>
  <property fmtid="{D5CDD505-2E9C-101B-9397-08002B2CF9AE}" pid="45" name="FSC#SKEDITIONSLOVLEX@103.510:AttrStrListDocPropProblematikaPPa">
    <vt:lpwstr>je upravená v práve Európskej únie</vt:lpwstr>
  </property>
  <property fmtid="{D5CDD505-2E9C-101B-9397-08002B2CF9AE}" pid="46" name="FSC#SKEDITIONSLOVLEX@103.510:AttrStrListDocPropPrimarnePravoEU">
    <vt:lpwstr>Čl. 118 ZFEÚ</vt:lpwstr>
  </property>
  <property fmtid="{D5CDD505-2E9C-101B-9397-08002B2CF9AE}" pid="47" name="FSC#SKEDITIONSLOVLEX@103.510:AttrStrListDocPropSekundarneLegPravoPO">
    <vt:lpwstr>smernica Európskeho parlamentu a Rady (EÚ) 2015/2436 zo 16. decembra 2015 o aproximácii právnych predpisov členských štátov v oblasti ochranných známok</vt:lpwstr>
  </property>
  <property fmtid="{D5CDD505-2E9C-101B-9397-08002B2CF9AE}" pid="48" name="FSC#SKEDITIONSLOVLEX@103.510:AttrStrListDocPropSekundarneNelegPravoPO">
    <vt:lpwstr>-</vt:lpwstr>
  </property>
  <property fmtid="{D5CDD505-2E9C-101B-9397-08002B2CF9AE}" pid="49" name="FSC#SKEDITIONSLOVLEX@103.510:AttrStrListDocPropSekundarneLegPravoDO">
    <vt:lpwstr/>
  </property>
  <property fmtid="{D5CDD505-2E9C-101B-9397-08002B2CF9AE}" pid="50" name="FSC#SKEDITIONSLOVLEX@103.510:AttrStrListDocPropProblematikaPPb">
    <vt:lpwstr>je obsiahnutá v judikatúre Súdneho dvora Európskej únie</vt:lpwstr>
  </property>
  <property fmtid="{D5CDD505-2E9C-101B-9397-08002B2CF9AE}" pid="51" name="FSC#SKEDITIONSLOVLEX@103.510:AttrStrListDocPropNazovPredpisuEU">
    <vt:lpwstr>Existuje rozsiahla judikatúra Súdneho dvora EÚ vo veciach ochranných známok. Viaceré závery Súdneho dvora EÚ vo veci prejudiciálnych otázok týkajúcich sa výkladu práva ochranných známok boli zákonodarcom EÚ inkorporované do smernice EÚ/2015/2436.</vt:lpwstr>
  </property>
  <property fmtid="{D5CDD505-2E9C-101B-9397-08002B2CF9AE}" pid="52" name="FSC#SKEDITIONSLOVLEX@103.510:AttrStrListDocPropLehotaPrebratieSmernice">
    <vt:lpwstr>14. január 2019, resp. 14. januára 2023 (vo vzťahu k článku 45 smernice);</vt:lpwstr>
  </property>
  <property fmtid="{D5CDD505-2E9C-101B-9397-08002B2CF9AE}" pid="53" name="FSC#SKEDITIONSLOVLEX@103.510:AttrStrListDocPropLehotaNaPredlozenie">
    <vt:lpwstr>uznesením vlády Slovenskej republiky č. 73 z 24. februára 2016 bolo predsedovi Úradu priemyselného vlastníctva SR uložené zabezpečiť transpozíciu smernice EÚ/2015/2436 do 31. marca 2018, resp. do 31. marca 2020 (vo vzťahu k článku 45 smernice);</vt:lpwstr>
  </property>
  <property fmtid="{D5CDD505-2E9C-101B-9397-08002B2CF9AE}" pid="54" name="FSC#SKEDITIONSLOVLEX@103.510:AttrStrListDocPropInfoZaciatokKonania">
    <vt:lpwstr>-</vt:lpwstr>
  </property>
  <property fmtid="{D5CDD505-2E9C-101B-9397-08002B2CF9AE}" pid="55" name="FSC#SKEDITIONSLOVLEX@103.510:AttrStrListDocPropInfoUzPreberanePP">
    <vt:lpwstr>smernica Európskeho parlamentu a Rady (EÚ) 2015/2436 zo 16. decembra 2015 o aproximácii právnych predpisov členských štátov v oblasti ochranných známok je prepracovaným znením smernice Európskeho parlamentu a Rady 2008/95/ES z 22. októbra 2008 o aproximác</vt:lpwstr>
  </property>
  <property fmtid="{D5CDD505-2E9C-101B-9397-08002B2CF9AE}" pid="56" name="FSC#SKEDITIONSLOVLEX@103.510:AttrStrListDocPropStupenZlucitelnostiPP">
    <vt:lpwstr>čiastočný</vt:lpwstr>
  </property>
  <property fmtid="{D5CDD505-2E9C-101B-9397-08002B2CF9AE}" pid="57" name="FSC#SKEDITIONSLOVLEX@103.510:AttrStrListDocPropGestorSpolupRezorty">
    <vt:lpwstr>Úrad priemyselného vlastníctva Slovenskej republiky</vt:lpwstr>
  </property>
  <property fmtid="{D5CDD505-2E9C-101B-9397-08002B2CF9AE}" pid="58" name="FSC#SKEDITIONSLOVLEX@103.510:AttrDateDocPropZaciatokPKK">
    <vt:lpwstr>22. 12. 2016</vt:lpwstr>
  </property>
  <property fmtid="{D5CDD505-2E9C-101B-9397-08002B2CF9AE}" pid="59" name="FSC#SKEDITIONSLOVLEX@103.510:AttrDateDocPropUkonceniePKK">
    <vt:lpwstr>8. 1. 2017</vt:lpwstr>
  </property>
  <property fmtid="{D5CDD505-2E9C-101B-9397-08002B2CF9AE}" pid="60" name="FSC#SKEDITIONSLOVLEX@103.510:AttrStrDocPropVplyvRozpocetVS">
    <vt:lpwstr>Pozitívne</vt:lpwstr>
  </property>
  <property fmtid="{D5CDD505-2E9C-101B-9397-08002B2CF9AE}" pid="61" name="FSC#SKEDITIONSLOVLEX@103.510:AttrStrDocPropVplyvPodnikatelskeProstr">
    <vt:lpwstr>Pozitívne_x000d_
Negatívne</vt:lpwstr>
  </property>
  <property fmtid="{D5CDD505-2E9C-101B-9397-08002B2CF9AE}" pid="62" name="FSC#SKEDITIONSLOVLEX@103.510:AttrStrDocPropVplyvSocialny">
    <vt:lpwstr>Pozitívne</vt:lpwstr>
  </property>
  <property fmtid="{D5CDD505-2E9C-101B-9397-08002B2CF9AE}" pid="63" name="FSC#SKEDITIONSLOVLEX@103.510:AttrStrDocPropVplyvNaZivotProstr">
    <vt:lpwstr>Žiadne</vt:lpwstr>
  </property>
  <property fmtid="{D5CDD505-2E9C-101B-9397-08002B2CF9AE}" pid="64" name="FSC#SKEDITIONSLOVLEX@103.510:AttrStrDocPropVplyvNaInformatizaciu">
    <vt:lpwstr>Pozitívne</vt:lpwstr>
  </property>
  <property fmtid="{D5CDD505-2E9C-101B-9397-08002B2CF9AE}" pid="65" name="FSC#SKEDITIONSLOVLEX@103.510:AttrStrListDocPropPoznamkaVplyv">
    <vt:lpwstr>Zoznam transponovaných predpisov:Smernica Európskeho parlamentu a Rady (EÚ) 2015/2436 zo 16. decembra 2015 o aproximácii právnych predpisov členských štátov v oblasti ochranných známok.Smernica Európskeho parlamentu a Rady (EÚ) 2015/2436 zo 16. decembra 2</vt:lpwstr>
  </property>
  <property fmtid="{D5CDD505-2E9C-101B-9397-08002B2CF9AE}" pid="66" name="FSC#SKEDITIONSLOVLEX@103.510:AttrStrListDocPropAltRiesenia">
    <vt:lpwstr>S ohľadom na v zásade legislatívnu povahu identifikovaných problémov (bod 2), jediným efektívnym riešením sú primerané legislatívne zmeny, ktoré sú predmetom predkladaného návrhu zákona.</vt:lpwstr>
  </property>
  <property fmtid="{D5CDD505-2E9C-101B-9397-08002B2CF9AE}" pid="67" name="FSC#SKEDITIONSLOVLEX@103.510:AttrStrListDocPropStanoviskoGest">
    <vt:lpwstr>BRATISLAVA: 12. 01. 2017                                       ČÍSLO: 365/2016                                       VYBAVUJE: MGR. KOVÁČ.STANOVISKO KOMISIE (PREDBEŽNÉ PRIPOMIENKOVÉ KONANIE)K NÁVRHU ZÁKONA, KTORÝM SA MENÍ A DOPĹŇA ZÁKON O PATENTOCH, DODAT</vt:lpwstr>
  </property>
  <property fmtid="{D5CDD505-2E9C-101B-9397-08002B2CF9AE}" pid="68" name="FSC#SKEDITIONSLOVLEX@103.510:AttrStrListDocPropTextKomunike">
    <vt:lpwstr>Vláda Slovenskej republiky na svojom rokovaní dňa ....................... prerokovala a schválila návrh zákona, ktorým sa mení a dopĺňa zákon č. 435/2001 Z. z. o patentoch, dodatkových ochranných osvedčeniach a o zmene a doplnení niektorých zákonov (paten</vt:lpwstr>
  </property>
  <property fmtid="{D5CDD505-2E9C-101B-9397-08002B2CF9AE}" pid="69" name="FSC#SKEDITIONSLOVLEX@103.510:AttrStrListDocPropUznesenieCastA">
    <vt:lpwstr/>
  </property>
  <property fmtid="{D5CDD505-2E9C-101B-9397-08002B2CF9AE}" pid="70" name="FSC#SKEDITIONSLOVLEX@103.510:AttrStrListDocPropUznesenieZodpovednyA1">
    <vt:lpwstr/>
  </property>
  <property fmtid="{D5CDD505-2E9C-101B-9397-08002B2CF9AE}" pid="71" name="FSC#SKEDITIONSLOVLEX@103.510:AttrStrListDocPropUznesenieTextA1">
    <vt:lpwstr/>
  </property>
  <property fmtid="{D5CDD505-2E9C-101B-9397-08002B2CF9AE}" pid="72" name="FSC#SKEDITIONSLOVLEX@103.510:AttrStrListDocPropUznesenieTerminA1">
    <vt:lpwstr/>
  </property>
  <property fmtid="{D5CDD505-2E9C-101B-9397-08002B2CF9AE}" pid="73" name="FSC#SKEDITIONSLOVLEX@103.510:AttrStrListDocPropUznesenieBODA1">
    <vt:lpwstr/>
  </property>
  <property fmtid="{D5CDD505-2E9C-101B-9397-08002B2CF9AE}" pid="74" name="FSC#SKEDITIONSLOVLEX@103.510:AttrStrListDocPropUznesenieZodpovednyA2">
    <vt:lpwstr/>
  </property>
  <property fmtid="{D5CDD505-2E9C-101B-9397-08002B2CF9AE}" pid="75" name="FSC#SKEDITIONSLOVLEX@103.510:AttrStrListDocPropUznesenieTextA2">
    <vt:lpwstr/>
  </property>
  <property fmtid="{D5CDD505-2E9C-101B-9397-08002B2CF9AE}" pid="76" name="FSC#SKEDITIONSLOVLEX@103.510:AttrStrListDocPropUznesenieTerminA2">
    <vt:lpwstr/>
  </property>
  <property fmtid="{D5CDD505-2E9C-101B-9397-08002B2CF9AE}" pid="77" name="FSC#SKEDITIONSLOVLEX@103.510:AttrStrListDocPropUznesenieBODA3">
    <vt:lpwstr/>
  </property>
  <property fmtid="{D5CDD505-2E9C-101B-9397-08002B2CF9AE}" pid="78" name="FSC#SKEDITIONSLOVLEX@103.510:AttrStrListDocPropUznesenieZodpovednyA3">
    <vt:lpwstr/>
  </property>
  <property fmtid="{D5CDD505-2E9C-101B-9397-08002B2CF9AE}" pid="79" name="FSC#SKEDITIONSLOVLEX@103.510:AttrStrListDocPropUznesenieTextA3">
    <vt:lpwstr/>
  </property>
  <property fmtid="{D5CDD505-2E9C-101B-9397-08002B2CF9AE}" pid="80" name="FSC#SKEDITIONSLOVLEX@103.510:AttrStrListDocPropUznesenieTerminA3">
    <vt:lpwstr/>
  </property>
  <property fmtid="{D5CDD505-2E9C-101B-9397-08002B2CF9AE}" pid="81" name="FSC#SKEDITIONSLOVLEX@103.510:AttrStrListDocPropUznesenieBODA4">
    <vt:lpwstr/>
  </property>
  <property fmtid="{D5CDD505-2E9C-101B-9397-08002B2CF9AE}" pid="82" name="FSC#SKEDITIONSLOVLEX@103.510:AttrStrListDocPropUznesenieZodpovednyA4">
    <vt:lpwstr/>
  </property>
  <property fmtid="{D5CDD505-2E9C-101B-9397-08002B2CF9AE}" pid="83" name="FSC#SKEDITIONSLOVLEX@103.510:AttrStrListDocPropUznesenieTextA4">
    <vt:lpwstr/>
  </property>
  <property fmtid="{D5CDD505-2E9C-101B-9397-08002B2CF9AE}" pid="84" name="FSC#SKEDITIONSLOVLEX@103.510:AttrStrListDocPropUznesenieTerminA4">
    <vt:lpwstr/>
  </property>
  <property fmtid="{D5CDD505-2E9C-101B-9397-08002B2CF9AE}" pid="85" name="FSC#SKEDITIONSLOVLEX@103.510:AttrStrListDocPropUznesenieCastB">
    <vt:lpwstr/>
  </property>
  <property fmtid="{D5CDD505-2E9C-101B-9397-08002B2CF9AE}" pid="86" name="FSC#SKEDITIONSLOVLEX@103.510:AttrStrListDocPropUznesenieBODB1">
    <vt:lpwstr/>
  </property>
  <property fmtid="{D5CDD505-2E9C-101B-9397-08002B2CF9AE}" pid="87" name="FSC#SKEDITIONSLOVLEX@103.510:AttrStrListDocPropUznesenieZodpovednyB1">
    <vt:lpwstr/>
  </property>
  <property fmtid="{D5CDD505-2E9C-101B-9397-08002B2CF9AE}" pid="88" name="FSC#SKEDITIONSLOVLEX@103.510:AttrStrListDocPropUznesenieTextB1">
    <vt:lpwstr/>
  </property>
  <property fmtid="{D5CDD505-2E9C-101B-9397-08002B2CF9AE}" pid="89" name="FSC#SKEDITIONSLOVLEX@103.510:AttrStrListDocPropUznesenieTerminB1">
    <vt:lpwstr/>
  </property>
  <property fmtid="{D5CDD505-2E9C-101B-9397-08002B2CF9AE}" pid="90" name="FSC#SKEDITIONSLOVLEX@103.510:AttrStrListDocPropUznesenieBODB2">
    <vt:lpwstr/>
  </property>
  <property fmtid="{D5CDD505-2E9C-101B-9397-08002B2CF9AE}" pid="91" name="FSC#SKEDITIONSLOVLEX@103.510:AttrStrListDocPropUznesenieZodpovednyB2">
    <vt:lpwstr/>
  </property>
  <property fmtid="{D5CDD505-2E9C-101B-9397-08002B2CF9AE}" pid="92" name="FSC#SKEDITIONSLOVLEX@103.510:AttrStrListDocPropUznesenieTextB2">
    <vt:lpwstr/>
  </property>
  <property fmtid="{D5CDD505-2E9C-101B-9397-08002B2CF9AE}" pid="93" name="FSC#SKEDITIONSLOVLEX@103.510:AttrStrListDocPropUznesenieTerminB2">
    <vt:lpwstr/>
  </property>
  <property fmtid="{D5CDD505-2E9C-101B-9397-08002B2CF9AE}" pid="94" name="FSC#SKEDITIONSLOVLEX@103.510:AttrStrListDocPropUznesenieBODB3">
    <vt:lpwstr/>
  </property>
  <property fmtid="{D5CDD505-2E9C-101B-9397-08002B2CF9AE}" pid="95" name="FSC#SKEDITIONSLOVLEX@103.510:AttrStrListDocPropUznesenieZodpovednyB3">
    <vt:lpwstr/>
  </property>
  <property fmtid="{D5CDD505-2E9C-101B-9397-08002B2CF9AE}" pid="96" name="FSC#SKEDITIONSLOVLEX@103.510:AttrStrListDocPropUznesenieTextB3">
    <vt:lpwstr/>
  </property>
  <property fmtid="{D5CDD505-2E9C-101B-9397-08002B2CF9AE}" pid="97" name="FSC#SKEDITIONSLOVLEX@103.510:AttrStrListDocPropUznesenieTerminB3">
    <vt:lpwstr/>
  </property>
  <property fmtid="{D5CDD505-2E9C-101B-9397-08002B2CF9AE}" pid="98" name="FSC#SKEDITIONSLOVLEX@103.510:AttrStrListDocPropUznesenieBODB4">
    <vt:lpwstr/>
  </property>
  <property fmtid="{D5CDD505-2E9C-101B-9397-08002B2CF9AE}" pid="99" name="FSC#SKEDITIONSLOVLEX@103.510:AttrStrListDocPropUznesenieZodpovednyB4">
    <vt:lpwstr/>
  </property>
  <property fmtid="{D5CDD505-2E9C-101B-9397-08002B2CF9AE}" pid="100" name="FSC#SKEDITIONSLOVLEX@103.510:AttrStrListDocPropUznesenieTextB4">
    <vt:lpwstr/>
  </property>
  <property fmtid="{D5CDD505-2E9C-101B-9397-08002B2CF9AE}" pid="101" name="FSC#SKEDITIONSLOVLEX@103.510:AttrStrListDocPropUznesenieTerminB4">
    <vt:lpwstr/>
  </property>
  <property fmtid="{D5CDD505-2E9C-101B-9397-08002B2CF9AE}" pid="102" name="FSC#SKEDITIONSLOVLEX@103.510:AttrStrListDocPropUznesenieCastC">
    <vt:lpwstr/>
  </property>
  <property fmtid="{D5CDD505-2E9C-101B-9397-08002B2CF9AE}" pid="103" name="FSC#SKEDITIONSLOVLEX@103.510:AttrStrListDocPropUznesenieBODC1">
    <vt:lpwstr/>
  </property>
  <property fmtid="{D5CDD505-2E9C-101B-9397-08002B2CF9AE}" pid="104" name="FSC#SKEDITIONSLOVLEX@103.510:AttrStrListDocPropUznesenieZodpovednyC1">
    <vt:lpwstr/>
  </property>
  <property fmtid="{D5CDD505-2E9C-101B-9397-08002B2CF9AE}" pid="105" name="FSC#SKEDITIONSLOVLEX@103.510:AttrStrListDocPropUznesenieTextC1">
    <vt:lpwstr/>
  </property>
  <property fmtid="{D5CDD505-2E9C-101B-9397-08002B2CF9AE}" pid="106" name="FSC#SKEDITIONSLOVLEX@103.510:AttrStrListDocPropUznesenieTerminC1">
    <vt:lpwstr/>
  </property>
  <property fmtid="{D5CDD505-2E9C-101B-9397-08002B2CF9AE}" pid="107" name="FSC#SKEDITIONSLOVLEX@103.510:AttrStrListDocPropUznesenieBODC2">
    <vt:lpwstr/>
  </property>
  <property fmtid="{D5CDD505-2E9C-101B-9397-08002B2CF9AE}" pid="108" name="FSC#SKEDITIONSLOVLEX@103.510:AttrStrListDocPropUznesenieZodpovednyC2">
    <vt:lpwstr/>
  </property>
  <property fmtid="{D5CDD505-2E9C-101B-9397-08002B2CF9AE}" pid="109" name="FSC#SKEDITIONSLOVLEX@103.510:AttrStrListDocPropUznesenieTextC2">
    <vt:lpwstr/>
  </property>
  <property fmtid="{D5CDD505-2E9C-101B-9397-08002B2CF9AE}" pid="110" name="FSC#SKEDITIONSLOVLEX@103.510:AttrStrListDocPropUznesenieTerminC2">
    <vt:lpwstr/>
  </property>
  <property fmtid="{D5CDD505-2E9C-101B-9397-08002B2CF9AE}" pid="111" name="FSC#SKEDITIONSLOVLEX@103.510:AttrStrListDocPropUznesenieBODC3">
    <vt:lpwstr/>
  </property>
  <property fmtid="{D5CDD505-2E9C-101B-9397-08002B2CF9AE}" pid="112" name="FSC#SKEDITIONSLOVLEX@103.510:AttrStrListDocPropUznesenieZodpovednyC3">
    <vt:lpwstr/>
  </property>
  <property fmtid="{D5CDD505-2E9C-101B-9397-08002B2CF9AE}" pid="113" name="FSC#SKEDITIONSLOVLEX@103.510:AttrStrListDocPropUznesenieTextC3">
    <vt:lpwstr/>
  </property>
  <property fmtid="{D5CDD505-2E9C-101B-9397-08002B2CF9AE}" pid="114" name="FSC#SKEDITIONSLOVLEX@103.510:AttrStrListDocPropUznesenieTerminC3">
    <vt:lpwstr/>
  </property>
  <property fmtid="{D5CDD505-2E9C-101B-9397-08002B2CF9AE}" pid="115" name="FSC#SKEDITIONSLOVLEX@103.510:AttrStrListDocPropUznesenieBODC4">
    <vt:lpwstr/>
  </property>
  <property fmtid="{D5CDD505-2E9C-101B-9397-08002B2CF9AE}" pid="116" name="FSC#SKEDITIONSLOVLEX@103.510:AttrStrListDocPropUznesenieZodpovednyC4">
    <vt:lpwstr/>
  </property>
  <property fmtid="{D5CDD505-2E9C-101B-9397-08002B2CF9AE}" pid="117" name="FSC#SKEDITIONSLOVLEX@103.510:AttrStrListDocPropUznesenieTextC4">
    <vt:lpwstr/>
  </property>
  <property fmtid="{D5CDD505-2E9C-101B-9397-08002B2CF9AE}" pid="118" name="FSC#SKEDITIONSLOVLEX@103.510:AttrStrListDocPropUznesenieTerminC4">
    <vt:lpwstr/>
  </property>
  <property fmtid="{D5CDD505-2E9C-101B-9397-08002B2CF9AE}" pid="119" name="FSC#SKEDITIONSLOVLEX@103.510:AttrStrListDocPropUznesenieCastD">
    <vt:lpwstr/>
  </property>
  <property fmtid="{D5CDD505-2E9C-101B-9397-08002B2CF9AE}" pid="120" name="FSC#SKEDITIONSLOVLEX@103.510:AttrStrListDocPropUznesenieBODD1">
    <vt:lpwstr/>
  </property>
  <property fmtid="{D5CDD505-2E9C-101B-9397-08002B2CF9AE}" pid="121" name="FSC#SKEDITIONSLOVLEX@103.510:AttrStrListDocPropUznesenieZodpovednyD1">
    <vt:lpwstr/>
  </property>
  <property fmtid="{D5CDD505-2E9C-101B-9397-08002B2CF9AE}" pid="122" name="FSC#SKEDITIONSLOVLEX@103.510:AttrStrListDocPropUznesenieTextD1">
    <vt:lpwstr/>
  </property>
  <property fmtid="{D5CDD505-2E9C-101B-9397-08002B2CF9AE}" pid="123" name="FSC#SKEDITIONSLOVLEX@103.510:AttrStrListDocPropUznesenieTerminD1">
    <vt:lpwstr/>
  </property>
  <property fmtid="{D5CDD505-2E9C-101B-9397-08002B2CF9AE}" pid="124" name="FSC#SKEDITIONSLOVLEX@103.510:AttrStrListDocPropUznesenieBODD2">
    <vt:lpwstr/>
  </property>
  <property fmtid="{D5CDD505-2E9C-101B-9397-08002B2CF9AE}" pid="125" name="FSC#SKEDITIONSLOVLEX@103.510:AttrStrListDocPropUznesenieZodpovednyD2">
    <vt:lpwstr/>
  </property>
  <property fmtid="{D5CDD505-2E9C-101B-9397-08002B2CF9AE}" pid="126" name="FSC#SKEDITIONSLOVLEX@103.510:AttrStrListDocPropUznesenieTextD2">
    <vt:lpwstr/>
  </property>
  <property fmtid="{D5CDD505-2E9C-101B-9397-08002B2CF9AE}" pid="127" name="FSC#SKEDITIONSLOVLEX@103.510:AttrStrListDocPropUznesenieTerminD2">
    <vt:lpwstr/>
  </property>
  <property fmtid="{D5CDD505-2E9C-101B-9397-08002B2CF9AE}" pid="128" name="FSC#SKEDITIONSLOVLEX@103.510:AttrStrListDocPropUznesenieBODD3">
    <vt:lpwstr/>
  </property>
  <property fmtid="{D5CDD505-2E9C-101B-9397-08002B2CF9AE}" pid="129" name="FSC#SKEDITIONSLOVLEX@103.510:AttrStrListDocPropUznesenieZodpovednyD3">
    <vt:lpwstr/>
  </property>
  <property fmtid="{D5CDD505-2E9C-101B-9397-08002B2CF9AE}" pid="130" name="FSC#SKEDITIONSLOVLEX@103.510:AttrStrListDocPropUznesenieTextD3">
    <vt:lpwstr/>
  </property>
  <property fmtid="{D5CDD505-2E9C-101B-9397-08002B2CF9AE}" pid="131" name="FSC#SKEDITIONSLOVLEX@103.510:AttrStrListDocPropUznesenieTerminD3">
    <vt:lpwstr/>
  </property>
  <property fmtid="{D5CDD505-2E9C-101B-9397-08002B2CF9AE}" pid="132" name="FSC#SKEDITIONSLOVLEX@103.510:AttrStrListDocPropUznesenieBODD4">
    <vt:lpwstr/>
  </property>
  <property fmtid="{D5CDD505-2E9C-101B-9397-08002B2CF9AE}" pid="133" name="FSC#SKEDITIONSLOVLEX@103.510:AttrStrListDocPropUznesenieZodpovednyD4">
    <vt:lpwstr/>
  </property>
  <property fmtid="{D5CDD505-2E9C-101B-9397-08002B2CF9AE}" pid="134" name="FSC#SKEDITIONSLOVLEX@103.510:AttrStrListDocPropUznesenieTextD4">
    <vt:lpwstr/>
  </property>
  <property fmtid="{D5CDD505-2E9C-101B-9397-08002B2CF9AE}" pid="135" name="FSC#SKEDITIONSLOVLEX@103.510:AttrStrListDocPropUznesenieTerminD4">
    <vt:lpwstr/>
  </property>
  <property fmtid="{D5CDD505-2E9C-101B-9397-08002B2CF9AE}" pid="136" name="FSC#SKEDITIONSLOVLEX@103.510:AttrStrListDocPropUznesenieVykonaju">
    <vt:lpwstr>predseda vlády Slovenskej republiky_x000d_
podpredsedníčka vlády a ministerka spravodlivosti Slovenskej republiky _x000d_
predseda Úradu priemyselného vlastníctva Slovenskej republiky</vt:lpwstr>
  </property>
  <property fmtid="{D5CDD505-2E9C-101B-9397-08002B2CF9AE}" pid="137" name="FSC#SKEDITIONSLOVLEX@103.510:AttrStrListDocPropUznesenieNaVedomie">
    <vt:lpwstr>predseda Národnej rady Slovenskej republiky</vt:lpwstr>
  </property>
  <property fmtid="{D5CDD505-2E9C-101B-9397-08002B2CF9AE}" pid="138" name="FSC#SKEDITIONSLOVLEX@103.510:funkciaPred">
    <vt:lpwstr/>
  </property>
  <property fmtid="{D5CDD505-2E9C-101B-9397-08002B2CF9AE}" pid="139" name="FSC#SKEDITIONSLOVLEX@103.510:funkciaPredAkuzativ">
    <vt:lpwstr/>
  </property>
  <property fmtid="{D5CDD505-2E9C-101B-9397-08002B2CF9AE}" pid="140" name="FSC#SKEDITIONSLOVLEX@103.510:funkciaPredDativ">
    <vt:lpwstr/>
  </property>
  <property fmtid="{D5CDD505-2E9C-101B-9397-08002B2CF9AE}" pid="141" name="FSC#SKEDITIONSLOVLEX@103.510:funkciaZodpPred">
    <vt:lpwstr>predseda Úradu priemyselného vlastníctva Slovenskej republiky</vt:lpwstr>
  </property>
  <property fmtid="{D5CDD505-2E9C-101B-9397-08002B2CF9AE}" pid="142" name="FSC#SKEDITIONSLOVLEX@103.510:funkciaZodpPredAkuzativ">
    <vt:lpwstr>predsedu Úradu priemyselného vlastníctva Slovenskej republiky</vt:lpwstr>
  </property>
  <property fmtid="{D5CDD505-2E9C-101B-9397-08002B2CF9AE}" pid="143" name="FSC#SKEDITIONSLOVLEX@103.510:funkciaZodpPredDativ">
    <vt:lpwstr>predsedovi Úradu priemyselného vlastníctva Slovenskej republiky</vt:lpwstr>
  </property>
  <property fmtid="{D5CDD505-2E9C-101B-9397-08002B2CF9AE}" pid="144" name="FSC#SKEDITIONSLOVLEX@103.510:funkciaDalsiPred">
    <vt:lpwstr/>
  </property>
  <property fmtid="{D5CDD505-2E9C-101B-9397-08002B2CF9AE}" pid="145" name="FSC#SKEDITIONSLOVLEX@103.510:funkciaDalsiPredAkuzativ">
    <vt:lpwstr/>
  </property>
  <property fmtid="{D5CDD505-2E9C-101B-9397-08002B2CF9AE}" pid="146" name="FSC#SKEDITIONSLOVLEX@103.510:funkciaDalsiPredDativ">
    <vt:lpwstr/>
  </property>
  <property fmtid="{D5CDD505-2E9C-101B-9397-08002B2CF9AE}" pid="147" name="FSC#SKEDITIONSLOVLEX@103.510:predkladateliaObalSD">
    <vt:lpwstr>JUDr. Richard Messinger_x000d_
predseda Úradu priemyselného vlastníctva Slovenskej republiky</vt:lpwstr>
  </property>
  <property fmtid="{D5CDD505-2E9C-101B-9397-08002B2CF9AE}" pid="148" name="FSC#SKEDITIONSLOVLEX@103.510:AttrStrListDocPropTextVseobPrilohy">
    <vt:lpwstr/>
  </property>
  <property fmtid="{D5CDD505-2E9C-101B-9397-08002B2CF9AE}" pid="149" name="FSC#SKEDITIONSLOVLEX@103.510:AttrStrListDocPropTextPredklSpravy">
    <vt:lpwstr>&lt;p style="text-align: justify;"&gt;&lt;span style="font-size:16px;"&gt;Úrad priemyselného vlastníctva Slovenskej republiky predkladá do legislatívneho procesu návrh zákona, ktorým sa mení a dopĺňa zákon č. 435/2001 Z. z. o patentoch, dodatkových ochranných osvedče</vt:lpwstr>
  </property>
  <property fmtid="{D5CDD505-2E9C-101B-9397-08002B2CF9AE}" pid="150" name="FSC#COOSYSTEM@1.1:Container">
    <vt:lpwstr>COO.2145.1000.3.1801986</vt:lpwstr>
  </property>
  <property fmtid="{D5CDD505-2E9C-101B-9397-08002B2CF9AE}" pid="151" name="FSC#FSCFOLIO@1.1001:docpropproject">
    <vt:lpwstr/>
  </property>
</Properties>
</file>