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25" windowWidth="6315" windowHeight="5700" tabRatio="838"/>
  </bookViews>
  <sheets>
    <sheet name="priloha_2" sheetId="4" r:id="rId1"/>
  </sheets>
  <calcPr calcId="145621"/>
</workbook>
</file>

<file path=xl/calcChain.xml><?xml version="1.0" encoding="utf-8"?>
<calcChain xmlns="http://schemas.openxmlformats.org/spreadsheetml/2006/main">
  <c r="D26" i="4" l="1"/>
  <c r="E26" i="4"/>
  <c r="F26" i="4" l="1"/>
  <c r="F25" i="4"/>
  <c r="F24" i="4"/>
  <c r="E21" i="4"/>
  <c r="D21" i="4"/>
  <c r="C21" i="4"/>
  <c r="F20" i="4"/>
  <c r="F19" i="4"/>
  <c r="F18" i="4"/>
  <c r="F17" i="4"/>
  <c r="F15" i="4"/>
  <c r="E14" i="4"/>
  <c r="F14" i="4" s="1"/>
  <c r="D12" i="4"/>
  <c r="C12" i="4"/>
  <c r="F11" i="4"/>
  <c r="F10" i="4"/>
  <c r="F8" i="4"/>
  <c r="E5" i="4"/>
  <c r="D5" i="4"/>
  <c r="C5" i="4"/>
  <c r="C29" i="4" s="1"/>
  <c r="F21" i="4" l="1"/>
  <c r="F5" i="4"/>
  <c r="E12" i="4"/>
  <c r="F12" i="4" s="1"/>
  <c r="E27" i="4" l="1"/>
  <c r="E29" i="4" s="1"/>
  <c r="D29" i="4"/>
  <c r="F29" i="4" l="1"/>
</calcChain>
</file>

<file path=xl/sharedStrings.xml><?xml version="1.0" encoding="utf-8"?>
<sst xmlns="http://schemas.openxmlformats.org/spreadsheetml/2006/main" count="53" uniqueCount="45">
  <si>
    <t>PASÍVA (v tis. EUR)</t>
  </si>
  <si>
    <t>- z úverov prijatých od emisných bánk</t>
  </si>
  <si>
    <t>Záväzky z poistenia a zaistenia</t>
  </si>
  <si>
    <t xml:space="preserve">Fondy tvorené v rámci vlastných zdrojov financovania </t>
  </si>
  <si>
    <t>- rezervný fond</t>
  </si>
  <si>
    <t xml:space="preserve">- rezervy z bankových činností </t>
  </si>
  <si>
    <t xml:space="preserve">- technické rezervy na poistenie </t>
  </si>
  <si>
    <t>- rezervy z prevádzkovej činnosti</t>
  </si>
  <si>
    <t>Výsledok hospodárenia bežného roka</t>
  </si>
  <si>
    <t>- z prijatých úverov od bánk</t>
  </si>
  <si>
    <t>- fond na krytie obchodovateľných rizík</t>
  </si>
  <si>
    <t>- fond na krytie neobchodovateľných rizík</t>
  </si>
  <si>
    <t>Č.r.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</si>
  <si>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</si>
  <si>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</si>
  <si>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</si>
  <si>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</si>
  <si>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</si>
  <si>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</si>
  <si>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</si>
  <si>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</si>
  <si>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</si>
  <si>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</si>
  <si>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Záväzky voči bankám </t>
  </si>
  <si>
    <t>z toho:</t>
  </si>
  <si>
    <t xml:space="preserve">- fond na financovanie vývozných úverov </t>
  </si>
  <si>
    <t>Rezervy</t>
  </si>
  <si>
    <t xml:space="preserve">Ostatné pasíva </t>
  </si>
  <si>
    <t>PASÍVA CELKOM</t>
  </si>
  <si>
    <t>Očak. skut.</t>
  </si>
  <si>
    <t>Rozpočet</t>
  </si>
  <si>
    <t>- fond na záruky</t>
  </si>
  <si>
    <t>Základné imanie</t>
  </si>
  <si>
    <t>- ostatné záväzky voči bankám</t>
  </si>
  <si>
    <t>Záväzky voči klientom</t>
  </si>
  <si>
    <t xml:space="preserve">- fond na financovanie dovozných úverov </t>
  </si>
  <si>
    <t>Nerozdelený zisk / strata z minulých rokov</t>
  </si>
  <si>
    <t>k 31.12.2016</t>
  </si>
  <si>
    <t>Rozpočet pasív k 31.12.2017</t>
  </si>
  <si>
    <t>Index</t>
  </si>
  <si>
    <t>rozpočet 2017 / očak.skut. 2016</t>
  </si>
  <si>
    <t>-</t>
  </si>
  <si>
    <t>x</t>
  </si>
  <si>
    <t>k 31.12.2017</t>
  </si>
  <si>
    <t>Príloha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</si>
</sst>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S_k_-;\-* #,##0.00\ _S_k_-;_-* &quot;-&quot;??\ _S_k_-;_-@_-"/>
    <numFmt numFmtId="165" formatCode="0."/>
    <numFmt numFmtId="167" formatCode="0.0%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EFEB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3" fontId="0" fillId="0" borderId="0"/>
    <xf numFmtId="164" fontId="1" fillId="0" borderId="0" applyFont="0" applyFill="0" applyBorder="0" applyAlignment="0" applyProtection="0"/>
    <xf numFmtId="3" fontId="1" fillId="0" borderId="0"/>
  </cellStyleXfs>
  <cellXfs count="65">
    <xf numFmtId="3" fontId="0" fillId="0" borderId="0" xfId="0"/>
    <xf numFmtId="3" fontId="3" fillId="0" borderId="0" xfId="0" applyFont="1"/>
    <xf numFmtId="3" fontId="3" fillId="0" borderId="0" xfId="0" applyFont="1" applyFill="1"/>
    <xf numFmtId="3" fontId="4" fillId="0" borderId="0" xfId="0" applyFont="1" applyBorder="1" applyAlignment="1">
      <alignment vertical="top"/>
    </xf>
    <xf numFmtId="3" fontId="3" fillId="2" borderId="4" xfId="0" applyFont="1" applyFill="1" applyBorder="1"/>
    <xf numFmtId="3" fontId="5" fillId="2" borderId="3" xfId="0" applyFont="1" applyFill="1" applyBorder="1"/>
    <xf numFmtId="49" fontId="6" fillId="2" borderId="8" xfId="0" applyNumberFormat="1" applyFont="1" applyFill="1" applyBorder="1" applyAlignment="1">
      <alignment horizontal="centerContinuous" vertical="center" wrapText="1"/>
    </xf>
    <xf numFmtId="14" fontId="5" fillId="2" borderId="3" xfId="0" applyNumberFormat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5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 wrapText="1"/>
    </xf>
    <xf numFmtId="3" fontId="7" fillId="0" borderId="0" xfId="0" applyFont="1" applyFill="1" applyBorder="1" applyAlignment="1">
      <alignment vertical="center"/>
    </xf>
    <xf numFmtId="3" fontId="3" fillId="2" borderId="7" xfId="0" applyFont="1" applyFill="1" applyBorder="1" applyAlignment="1">
      <alignment horizontal="centerContinuous"/>
    </xf>
    <xf numFmtId="165" fontId="5" fillId="0" borderId="7" xfId="1" applyNumberFormat="1" applyFont="1" applyBorder="1" applyAlignment="1">
      <alignment horizontal="center" vertical="center" wrapText="1"/>
    </xf>
    <xf numFmtId="165" fontId="3" fillId="0" borderId="9" xfId="1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3" fontId="5" fillId="0" borderId="0" xfId="0" applyFont="1"/>
    <xf numFmtId="165" fontId="5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3" fontId="5" fillId="3" borderId="1" xfId="0" applyFont="1" applyFill="1" applyBorder="1" applyAlignment="1">
      <alignment vertical="center"/>
    </xf>
    <xf numFmtId="3" fontId="3" fillId="4" borderId="0" xfId="0" applyFont="1" applyFill="1"/>
    <xf numFmtId="3" fontId="5" fillId="2" borderId="4" xfId="0" applyFont="1" applyFill="1" applyBorder="1" applyAlignment="1">
      <alignment horizontal="center" vertical="center"/>
    </xf>
    <xf numFmtId="3" fontId="5" fillId="2" borderId="4" xfId="0" applyFont="1" applyFill="1" applyBorder="1" applyAlignment="1">
      <alignment horizontal="center" vertical="top" wrapText="1"/>
    </xf>
    <xf numFmtId="3" fontId="5" fillId="2" borderId="4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/>
    </xf>
    <xf numFmtId="3" fontId="3" fillId="5" borderId="5" xfId="0" applyNumberFormat="1" applyFont="1" applyFill="1" applyBorder="1" applyAlignment="1">
      <alignment horizontal="right" vertical="center" wrapText="1"/>
    </xf>
    <xf numFmtId="3" fontId="3" fillId="5" borderId="3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3" fontId="5" fillId="5" borderId="4" xfId="0" applyNumberFormat="1" applyFont="1" applyFill="1" applyBorder="1" applyAlignment="1">
      <alignment horizontal="right" vertical="center" wrapText="1"/>
    </xf>
    <xf numFmtId="3" fontId="5" fillId="5" borderId="2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3" fillId="5" borderId="2" xfId="0" applyNumberFormat="1" applyFont="1" applyFill="1" applyBorder="1" applyAlignment="1">
      <alignment horizontal="right" vertical="center" wrapText="1"/>
    </xf>
    <xf numFmtId="3" fontId="5" fillId="2" borderId="4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 vertical="justify"/>
    </xf>
    <xf numFmtId="167" fontId="5" fillId="0" borderId="4" xfId="0" applyNumberFormat="1" applyFont="1" applyFill="1" applyBorder="1" applyAlignment="1">
      <alignment horizontal="right" vertical="center" wrapText="1"/>
    </xf>
    <xf numFmtId="167" fontId="5" fillId="0" borderId="2" xfId="0" applyNumberFormat="1" applyFont="1" applyFill="1" applyBorder="1" applyAlignment="1">
      <alignment horizontal="right" vertical="center" wrapText="1"/>
    </xf>
    <xf numFmtId="167" fontId="3" fillId="0" borderId="6" xfId="0" applyNumberFormat="1" applyFont="1" applyFill="1" applyBorder="1" applyAlignment="1">
      <alignment horizontal="right" vertical="center" wrapText="1"/>
    </xf>
    <xf numFmtId="167" fontId="3" fillId="0" borderId="5" xfId="0" applyNumberFormat="1" applyFont="1" applyFill="1" applyBorder="1" applyAlignment="1">
      <alignment horizontal="right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right" vertical="center" wrapText="1"/>
    </xf>
    <xf numFmtId="167" fontId="3" fillId="0" borderId="6" xfId="0" applyNumberFormat="1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vertical="center"/>
    </xf>
    <xf numFmtId="3" fontId="2" fillId="0" borderId="0" xfId="0" applyFont="1" applyAlignment="1">
      <alignment horizontal="right"/>
    </xf>
  </cellXfs>
  <cellStyles count="3">
    <cellStyle name="Čiarka" xfId="1" builtinId="3"/>
    <cellStyle name="Normálna" xfId="0" builtinId="0"/>
    <cellStyle name="normální_List4" xfId="2"/>
  </cellStyles>
  <dxfs count="0"/>
  <tableStyles count="0" defaultTableStyle="TableStyleMedium2" defaultPivotStyle="PivotStyleLight16"/>
  <colors>
    <mruColors>
      <color rgb="FFFEFE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8"/>
  <sheetViews>
    <sheetView tabSelected="1" topLeftCell="A16" workbookViewId="0">
      <selection activeCell="D41" sqref="D41"/>
    </sheetView>
  </sheetViews>
  <sheetFormatPr defaultRowHeight="12.75" x14ac:dyDescent="0.2"/>
  <cols>
    <col min="1" max="1" width="4.28515625" style="1" customWidth="1"/>
    <col min="2" max="2" width="61.5703125" style="1" customWidth="1"/>
    <col min="3" max="3" width="11.7109375" style="39" customWidth="1"/>
    <col min="4" max="4" width="11.7109375" style="39" bestFit="1" customWidth="1"/>
    <col min="5" max="5" width="11.7109375" style="1" bestFit="1" customWidth="1"/>
    <col min="6" max="6" width="14.7109375" style="1" bestFit="1" customWidth="1"/>
    <col min="7" max="16384" width="9.140625" style="1"/>
  </cols>
  <sheetData>
    <row r="1" spans="1:6" s="2" customFormat="1" ht="21" customHeight="1" x14ac:dyDescent="0.2">
      <c r="A1" s="23"/>
      <c r="B1" s="20"/>
      <c r="C1" s="21"/>
      <c r="D1" s="22"/>
      <c r="F1" s="64" t="s">
        <v>44</v>
      </c>
    </row>
    <row r="2" spans="1:6" s="2" customFormat="1" ht="18.75" thickBot="1" x14ac:dyDescent="0.25">
      <c r="A2" s="3" t="s">
        <v>38</v>
      </c>
      <c r="B2" s="20"/>
      <c r="C2" s="21"/>
      <c r="D2" s="43"/>
      <c r="E2" s="43"/>
    </row>
    <row r="3" spans="1:6" x14ac:dyDescent="0.2">
      <c r="A3" s="4"/>
      <c r="B3" s="24"/>
      <c r="C3" s="40" t="s">
        <v>30</v>
      </c>
      <c r="D3" s="42" t="s">
        <v>29</v>
      </c>
      <c r="E3" s="41" t="s">
        <v>30</v>
      </c>
      <c r="F3" s="51" t="s">
        <v>39</v>
      </c>
    </row>
    <row r="4" spans="1:6" ht="26.25" thickBot="1" x14ac:dyDescent="0.25">
      <c r="A4" s="5" t="s">
        <v>12</v>
      </c>
      <c r="B4" s="6" t="s">
        <v>0</v>
      </c>
      <c r="C4" s="7" t="s">
        <v>37</v>
      </c>
      <c r="D4" s="7" t="s">
        <v>37</v>
      </c>
      <c r="E4" s="7" t="s">
        <v>43</v>
      </c>
      <c r="F4" s="52" t="s">
        <v>40</v>
      </c>
    </row>
    <row r="5" spans="1:6" ht="19.5" customHeight="1" x14ac:dyDescent="0.2">
      <c r="A5" s="25" t="s">
        <v>13</v>
      </c>
      <c r="B5" s="8" t="s">
        <v>23</v>
      </c>
      <c r="C5" s="9">
        <f>C7+C8+C9</f>
        <v>20000</v>
      </c>
      <c r="D5" s="9">
        <f t="shared" ref="D5:E5" si="0">D7+D8+D9</f>
        <v>20000</v>
      </c>
      <c r="E5" s="47">
        <f t="shared" si="0"/>
        <v>35000</v>
      </c>
      <c r="F5" s="53">
        <f>E5/D5</f>
        <v>1.75</v>
      </c>
    </row>
    <row r="6" spans="1:6" ht="15" customHeight="1" x14ac:dyDescent="0.2">
      <c r="A6" s="26"/>
      <c r="B6" s="10" t="s">
        <v>24</v>
      </c>
      <c r="C6" s="15"/>
      <c r="D6" s="15"/>
      <c r="E6" s="50"/>
      <c r="F6" s="58"/>
    </row>
    <row r="7" spans="1:6" ht="17.25" customHeight="1" x14ac:dyDescent="0.2">
      <c r="A7" s="27"/>
      <c r="B7" s="12" t="s">
        <v>1</v>
      </c>
      <c r="C7" s="13">
        <v>0</v>
      </c>
      <c r="D7" s="13">
        <v>0</v>
      </c>
      <c r="E7" s="49">
        <v>0</v>
      </c>
      <c r="F7" s="59" t="s">
        <v>41</v>
      </c>
    </row>
    <row r="8" spans="1:6" ht="17.25" customHeight="1" x14ac:dyDescent="0.2">
      <c r="A8" s="27"/>
      <c r="B8" s="14" t="s">
        <v>9</v>
      </c>
      <c r="C8" s="16">
        <v>20000</v>
      </c>
      <c r="D8" s="16">
        <v>20000</v>
      </c>
      <c r="E8" s="44">
        <v>35000</v>
      </c>
      <c r="F8" s="56">
        <f>E8/D8</f>
        <v>1.75</v>
      </c>
    </row>
    <row r="9" spans="1:6" ht="17.25" customHeight="1" thickBot="1" x14ac:dyDescent="0.25">
      <c r="A9" s="28"/>
      <c r="B9" s="17" t="s">
        <v>33</v>
      </c>
      <c r="C9" s="18">
        <v>0</v>
      </c>
      <c r="D9" s="18">
        <v>0</v>
      </c>
      <c r="E9" s="45">
        <v>0</v>
      </c>
      <c r="F9" s="57" t="s">
        <v>41</v>
      </c>
    </row>
    <row r="10" spans="1:6" s="35" customFormat="1" ht="17.25" customHeight="1" thickBot="1" x14ac:dyDescent="0.25">
      <c r="A10" s="34" t="s">
        <v>14</v>
      </c>
      <c r="B10" s="19" t="s">
        <v>34</v>
      </c>
      <c r="C10" s="30">
        <v>37000</v>
      </c>
      <c r="D10" s="30">
        <v>6700</v>
      </c>
      <c r="E10" s="46">
        <v>7100</v>
      </c>
      <c r="F10" s="61">
        <f>E10/D10</f>
        <v>1.0597014925373134</v>
      </c>
    </row>
    <row r="11" spans="1:6" ht="18" customHeight="1" thickBot="1" x14ac:dyDescent="0.25">
      <c r="A11" s="31" t="s">
        <v>15</v>
      </c>
      <c r="B11" s="32" t="s">
        <v>2</v>
      </c>
      <c r="C11" s="11">
        <v>295</v>
      </c>
      <c r="D11" s="11">
        <v>210</v>
      </c>
      <c r="E11" s="48">
        <v>200</v>
      </c>
      <c r="F11" s="54">
        <f>E11/D11</f>
        <v>0.95238095238095233</v>
      </c>
    </row>
    <row r="12" spans="1:6" ht="19.5" customHeight="1" x14ac:dyDescent="0.2">
      <c r="A12" s="33" t="s">
        <v>16</v>
      </c>
      <c r="B12" s="8" t="s">
        <v>3</v>
      </c>
      <c r="C12" s="9">
        <f t="shared" ref="C12:E12" si="1">SUM(C14:C19)</f>
        <v>191924</v>
      </c>
      <c r="D12" s="9">
        <f t="shared" si="1"/>
        <v>192032</v>
      </c>
      <c r="E12" s="47">
        <f t="shared" si="1"/>
        <v>192032</v>
      </c>
      <c r="F12" s="53">
        <f>E12/D12</f>
        <v>1</v>
      </c>
    </row>
    <row r="13" spans="1:6" ht="15" customHeight="1" x14ac:dyDescent="0.2">
      <c r="A13" s="27"/>
      <c r="B13" s="10" t="s">
        <v>24</v>
      </c>
      <c r="C13" s="15"/>
      <c r="D13" s="15"/>
      <c r="E13" s="50"/>
      <c r="F13" s="58"/>
    </row>
    <row r="14" spans="1:6" ht="17.25" customHeight="1" x14ac:dyDescent="0.2">
      <c r="A14" s="27"/>
      <c r="B14" s="12" t="s">
        <v>4</v>
      </c>
      <c r="C14" s="13">
        <v>479</v>
      </c>
      <c r="D14" s="13">
        <v>587</v>
      </c>
      <c r="E14" s="49">
        <f>587</f>
        <v>587</v>
      </c>
      <c r="F14" s="55">
        <f t="shared" ref="F14:F21" si="2">E14/D14</f>
        <v>1</v>
      </c>
    </row>
    <row r="15" spans="1:6" ht="17.25" customHeight="1" x14ac:dyDescent="0.2">
      <c r="A15" s="27"/>
      <c r="B15" s="14" t="s">
        <v>25</v>
      </c>
      <c r="C15" s="13">
        <v>11033</v>
      </c>
      <c r="D15" s="13">
        <v>11033</v>
      </c>
      <c r="E15" s="49">
        <v>11033</v>
      </c>
      <c r="F15" s="55">
        <f t="shared" si="2"/>
        <v>1</v>
      </c>
    </row>
    <row r="16" spans="1:6" ht="17.25" customHeight="1" x14ac:dyDescent="0.2">
      <c r="A16" s="27"/>
      <c r="B16" s="14" t="s">
        <v>35</v>
      </c>
      <c r="C16" s="13">
        <v>0</v>
      </c>
      <c r="D16" s="13">
        <v>0</v>
      </c>
      <c r="E16" s="49">
        <v>0</v>
      </c>
      <c r="F16" s="59" t="s">
        <v>41</v>
      </c>
    </row>
    <row r="17" spans="1:6" ht="17.25" customHeight="1" x14ac:dyDescent="0.2">
      <c r="A17" s="27"/>
      <c r="B17" s="12" t="s">
        <v>31</v>
      </c>
      <c r="C17" s="13">
        <v>53251</v>
      </c>
      <c r="D17" s="13">
        <v>53251</v>
      </c>
      <c r="E17" s="49">
        <v>53251</v>
      </c>
      <c r="F17" s="55">
        <f t="shared" si="2"/>
        <v>1</v>
      </c>
    </row>
    <row r="18" spans="1:6" ht="17.25" customHeight="1" x14ac:dyDescent="0.2">
      <c r="A18" s="27"/>
      <c r="B18" s="14" t="s">
        <v>10</v>
      </c>
      <c r="C18" s="13">
        <v>22520</v>
      </c>
      <c r="D18" s="13">
        <v>22520</v>
      </c>
      <c r="E18" s="49">
        <v>22520</v>
      </c>
      <c r="F18" s="55">
        <f t="shared" si="2"/>
        <v>1</v>
      </c>
    </row>
    <row r="19" spans="1:6" ht="17.25" customHeight="1" thickBot="1" x14ac:dyDescent="0.25">
      <c r="A19" s="27"/>
      <c r="B19" s="14" t="s">
        <v>11</v>
      </c>
      <c r="C19" s="13">
        <v>104641</v>
      </c>
      <c r="D19" s="13">
        <v>104641</v>
      </c>
      <c r="E19" s="49">
        <v>104641</v>
      </c>
      <c r="F19" s="55">
        <f t="shared" si="2"/>
        <v>1</v>
      </c>
    </row>
    <row r="20" spans="1:6" s="35" customFormat="1" ht="18.75" customHeight="1" thickBot="1" x14ac:dyDescent="0.25">
      <c r="A20" s="34" t="s">
        <v>17</v>
      </c>
      <c r="B20" s="19" t="s">
        <v>32</v>
      </c>
      <c r="C20" s="30">
        <v>100000</v>
      </c>
      <c r="D20" s="30">
        <v>100000</v>
      </c>
      <c r="E20" s="46">
        <v>100000</v>
      </c>
      <c r="F20" s="61">
        <f t="shared" si="2"/>
        <v>1</v>
      </c>
    </row>
    <row r="21" spans="1:6" ht="17.25" customHeight="1" x14ac:dyDescent="0.2">
      <c r="A21" s="33" t="s">
        <v>18</v>
      </c>
      <c r="B21" s="8" t="s">
        <v>26</v>
      </c>
      <c r="C21" s="9">
        <f t="shared" ref="C21:E21" si="3">C23+C24+C25</f>
        <v>39026</v>
      </c>
      <c r="D21" s="9">
        <f t="shared" si="3"/>
        <v>42440</v>
      </c>
      <c r="E21" s="47">
        <f t="shared" si="3"/>
        <v>43853</v>
      </c>
      <c r="F21" s="53">
        <f t="shared" si="2"/>
        <v>1.0332940622054665</v>
      </c>
    </row>
    <row r="22" spans="1:6" ht="15" customHeight="1" x14ac:dyDescent="0.2">
      <c r="A22" s="27"/>
      <c r="B22" s="10" t="s">
        <v>24</v>
      </c>
      <c r="C22" s="15"/>
      <c r="D22" s="15"/>
      <c r="E22" s="50"/>
      <c r="F22" s="58"/>
    </row>
    <row r="23" spans="1:6" ht="17.25" customHeight="1" x14ac:dyDescent="0.2">
      <c r="A23" s="27"/>
      <c r="B23" s="12" t="s">
        <v>5</v>
      </c>
      <c r="C23" s="13">
        <v>0</v>
      </c>
      <c r="D23" s="13">
        <v>0</v>
      </c>
      <c r="E23" s="49">
        <v>0</v>
      </c>
      <c r="F23" s="59" t="s">
        <v>41</v>
      </c>
    </row>
    <row r="24" spans="1:6" ht="18" customHeight="1" x14ac:dyDescent="0.2">
      <c r="A24" s="27"/>
      <c r="B24" s="14" t="s">
        <v>6</v>
      </c>
      <c r="C24" s="16">
        <v>38597</v>
      </c>
      <c r="D24" s="16">
        <v>42016</v>
      </c>
      <c r="E24" s="44">
        <v>43384</v>
      </c>
      <c r="F24" s="56">
        <f t="shared" ref="F24:F29" si="4">E24/D24</f>
        <v>1.0325590251332826</v>
      </c>
    </row>
    <row r="25" spans="1:6" ht="18" customHeight="1" thickBot="1" x14ac:dyDescent="0.25">
      <c r="A25" s="28"/>
      <c r="B25" s="17" t="s">
        <v>7</v>
      </c>
      <c r="C25" s="18">
        <v>429</v>
      </c>
      <c r="D25" s="18">
        <v>424</v>
      </c>
      <c r="E25" s="45">
        <v>469</v>
      </c>
      <c r="F25" s="60">
        <f t="shared" si="4"/>
        <v>1.1061320754716981</v>
      </c>
    </row>
    <row r="26" spans="1:6" ht="20.25" customHeight="1" thickBot="1" x14ac:dyDescent="0.25">
      <c r="A26" s="29" t="s">
        <v>19</v>
      </c>
      <c r="B26" s="19" t="s">
        <v>27</v>
      </c>
      <c r="C26" s="30">
        <v>5862</v>
      </c>
      <c r="D26" s="30">
        <f>5948-1630</f>
        <v>4318</v>
      </c>
      <c r="E26" s="46">
        <f>5070-1630</f>
        <v>3440</v>
      </c>
      <c r="F26" s="61">
        <f t="shared" si="4"/>
        <v>0.79666512274201018</v>
      </c>
    </row>
    <row r="27" spans="1:6" ht="20.25" customHeight="1" thickBot="1" x14ac:dyDescent="0.25">
      <c r="A27" s="29" t="s">
        <v>20</v>
      </c>
      <c r="B27" s="19" t="s">
        <v>36</v>
      </c>
      <c r="C27" s="30">
        <v>0</v>
      </c>
      <c r="D27" s="30">
        <v>0</v>
      </c>
      <c r="E27" s="46">
        <f>D28</f>
        <v>-3100</v>
      </c>
      <c r="F27" s="62" t="s">
        <v>41</v>
      </c>
    </row>
    <row r="28" spans="1:6" ht="21" customHeight="1" thickBot="1" x14ac:dyDescent="0.25">
      <c r="A28" s="29" t="s">
        <v>21</v>
      </c>
      <c r="B28" s="19" t="s">
        <v>8</v>
      </c>
      <c r="C28" s="30">
        <v>293</v>
      </c>
      <c r="D28" s="30">
        <v>-3100</v>
      </c>
      <c r="E28" s="46">
        <v>375</v>
      </c>
      <c r="F28" s="62" t="s">
        <v>42</v>
      </c>
    </row>
    <row r="29" spans="1:6" ht="25.5" customHeight="1" thickBot="1" x14ac:dyDescent="0.25">
      <c r="A29" s="36" t="s">
        <v>22</v>
      </c>
      <c r="B29" s="37" t="s">
        <v>28</v>
      </c>
      <c r="C29" s="38">
        <f t="shared" ref="C29:E29" si="5">C5+C10+C11+C12+C20+C21+C26+C27+C28</f>
        <v>394400</v>
      </c>
      <c r="D29" s="38">
        <f t="shared" si="5"/>
        <v>362600</v>
      </c>
      <c r="E29" s="38">
        <f t="shared" si="5"/>
        <v>378900</v>
      </c>
      <c r="F29" s="63">
        <f t="shared" si="4"/>
        <v>1.0449531163816879</v>
      </c>
    </row>
    <row r="30" spans="1:6" x14ac:dyDescent="0.2">
      <c r="C30" s="2"/>
      <c r="D30" s="2"/>
    </row>
    <row r="31" spans="1:6" x14ac:dyDescent="0.2">
      <c r="C31" s="2"/>
      <c r="D31" s="2"/>
    </row>
    <row r="32" spans="1:6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</sheetData>
  <printOptions horizontalCentered="1"/>
  <pageMargins left="0.39370078740157483" right="0.39370078740157483" top="0.59055118110236227" bottom="0.39370078740157483" header="0.39370078740157483" footer="0.3937007874015748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priloha_2</vt:lpstr>
    </vt:vector>
  </TitlesOfParts>
  <Company>EXIMBANKA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PAULIAK</dc:creator>
  <cp:lastModifiedBy>Dagmar Blažeková</cp:lastModifiedBy>
  <cp:lastPrinted>2016-09-07T13:21:58Z</cp:lastPrinted>
  <dcterms:created xsi:type="dcterms:W3CDTF">1998-03-09T10:12:41Z</dcterms:created>
  <dcterms:modified xsi:type="dcterms:W3CDTF">2016-09-08T10:49:19Z</dcterms:modified>
</cp:coreProperties>
</file>