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825" windowWidth="6315" windowHeight="5700" tabRatio="838"/>
  </bookViews>
  <sheets>
    <sheet name="priloha_1" sheetId="3" r:id="rId1"/>
  </sheets>
  <calcPr calcId="145621"/>
</workbook>
</file>

<file path=xl/calcChain.xml><?xml version="1.0" encoding="utf-8"?>
<calcChain xmlns="http://schemas.openxmlformats.org/spreadsheetml/2006/main">
  <c r="F41" i="3" l="1"/>
  <c r="F39" i="3"/>
  <c r="F35" i="3"/>
  <c r="F34" i="3"/>
  <c r="F30" i="3"/>
  <c r="F29" i="3"/>
  <c r="F28" i="3"/>
  <c r="F25" i="3"/>
  <c r="F23" i="3"/>
  <c r="F21" i="3"/>
  <c r="F15" i="3"/>
  <c r="F11" i="3"/>
  <c r="F9" i="3"/>
  <c r="F8" i="3"/>
  <c r="F5" i="3"/>
  <c r="E22" i="3" l="1"/>
  <c r="E36" i="3"/>
  <c r="E32" i="3"/>
  <c r="E26" i="3"/>
  <c r="E13" i="3"/>
  <c r="E12" i="3"/>
  <c r="E6" i="3"/>
  <c r="D6" i="3"/>
  <c r="D22" i="3"/>
  <c r="D36" i="3"/>
  <c r="D32" i="3"/>
  <c r="D26" i="3"/>
  <c r="D19" i="3"/>
  <c r="D18" i="3" s="1"/>
  <c r="D13" i="3"/>
  <c r="D12" i="3" s="1"/>
  <c r="F12" i="3" l="1"/>
  <c r="F26" i="3"/>
  <c r="F36" i="3"/>
  <c r="F13" i="3"/>
  <c r="F32" i="3"/>
  <c r="E19" i="3"/>
  <c r="F22" i="3"/>
  <c r="F6" i="3"/>
  <c r="D42" i="3"/>
  <c r="E18" i="3" l="1"/>
  <c r="F19" i="3"/>
  <c r="F18" i="3" l="1"/>
  <c r="E42" i="3"/>
  <c r="F42" i="3" s="1"/>
  <c r="C36" i="3" l="1"/>
  <c r="C32" i="3"/>
  <c r="C26" i="3"/>
  <c r="C19" i="3"/>
  <c r="C18" i="3" s="1"/>
  <c r="C13" i="3"/>
  <c r="C12" i="3" s="1"/>
  <c r="C6" i="3"/>
  <c r="C42" i="3" l="1"/>
</calcChain>
</file>

<file path=xl/sharedStrings.xml><?xml version="1.0" encoding="utf-8"?>
<sst xmlns="http://schemas.openxmlformats.org/spreadsheetml/2006/main" count="67" uniqueCount="53">
  <si>
    <t>- bežné účty v emisných bankách</t>
  </si>
  <si>
    <t>- termínované vklady v emisných bankách</t>
  </si>
  <si>
    <t>Pohľadávky z poskytnutých úverov bankám (netto)</t>
  </si>
  <si>
    <t xml:space="preserve">Pohľadávky z úverov poskytnutých klientom (netto) </t>
  </si>
  <si>
    <t xml:space="preserve">Pohľadávky z úverov poskytnutých klientom (brutto) </t>
  </si>
  <si>
    <t>Pohľadávky z poistenia a zaistenia (netto)</t>
  </si>
  <si>
    <t>- hmotný majetok</t>
  </si>
  <si>
    <t>- nehmotný majetok</t>
  </si>
  <si>
    <t>- štátne pokladničné poukážky</t>
  </si>
  <si>
    <t>Cenné papiere</t>
  </si>
  <si>
    <t>- refinančné úvery bankám</t>
  </si>
  <si>
    <t>Vklady v bankách</t>
  </si>
  <si>
    <t>- bežné účty v bankách</t>
  </si>
  <si>
    <t>- eskontné úvery bankám</t>
  </si>
  <si>
    <t xml:space="preserve">- vývozné úvery klientom </t>
  </si>
  <si>
    <t>- dovozné úvery klientom</t>
  </si>
  <si>
    <t>- eskontné úvery klientom</t>
  </si>
  <si>
    <t>Hmotný a nehmotný majetok</t>
  </si>
  <si>
    <t>- štátne dlhopisy</t>
  </si>
  <si>
    <t>- ostatné cenné papiere</t>
  </si>
  <si>
    <t>Č.r.</t>
  </si>
  <si>
    <t>1.</t>
  </si>
  <si>
    <t xml:space="preserve">z toho: </t>
  </si>
  <si>
    <t>2.</t>
  </si>
  <si>
    <t>3.</t>
  </si>
  <si>
    <t>4.</t>
  </si>
  <si>
    <t>5.</t>
  </si>
  <si>
    <t>6.</t>
  </si>
  <si>
    <t>7.</t>
  </si>
  <si>
    <t>8.</t>
  </si>
  <si>
    <t>9.</t>
  </si>
  <si>
    <t>Ostatné aktíva</t>
  </si>
  <si>
    <t xml:space="preserve"> </t>
  </si>
  <si>
    <t>Pokladničné hodnoty</t>
  </si>
  <si>
    <t>Očak. skut.</t>
  </si>
  <si>
    <t>Rozpočet</t>
  </si>
  <si>
    <t>- ostatné pohľadávky voči klientom</t>
  </si>
  <si>
    <t>- klasifik. pohľ. z poistenia a zaistenia (netto)</t>
  </si>
  <si>
    <t xml:space="preserve">AKTÍVA  CELKOM </t>
  </si>
  <si>
    <t>- termínované vklady v bankách</t>
  </si>
  <si>
    <t>AKTÍVA (v tis. EUR)</t>
  </si>
  <si>
    <t>Pohľadávky z poskytnutých úverov bankám (brutto)</t>
  </si>
  <si>
    <t>Opravné položky k znehodnoteným pohľadávkam</t>
  </si>
  <si>
    <t>Pohľadávky z poistenia a zaistenia (brutto)</t>
  </si>
  <si>
    <t>Podiel zaisťovateľov na technických rezervách</t>
  </si>
  <si>
    <t>k 31.12.2016</t>
  </si>
  <si>
    <t>Rozpočet aktív k 31.12.2017</t>
  </si>
  <si>
    <t xml:space="preserve"> Rozpočet</t>
  </si>
  <si>
    <t>Index</t>
  </si>
  <si>
    <t>rozpočet 2017 / očak.skut. 2016</t>
  </si>
  <si>
    <t>-</t>
  </si>
  <si>
    <t>k 31.12.2017</t>
  </si>
  <si>
    <t>Príloha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</si>
</sst>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EFEB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3" fontId="0" fillId="0" borderId="0"/>
    <xf numFmtId="3" fontId="1" fillId="0" borderId="0"/>
  </cellStyleXfs>
  <cellXfs count="83">
    <xf numFmtId="3" fontId="0" fillId="0" borderId="0" xfId="0"/>
    <xf numFmtId="3" fontId="3" fillId="0" borderId="0" xfId="0" applyFont="1"/>
    <xf numFmtId="3" fontId="4" fillId="0" borderId="0" xfId="0" applyFont="1"/>
    <xf numFmtId="3" fontId="3" fillId="0" borderId="0" xfId="0" applyFont="1" applyFill="1" applyAlignment="1">
      <alignment horizontal="right"/>
    </xf>
    <xf numFmtId="3" fontId="4" fillId="0" borderId="0" xfId="0" applyFont="1" applyFill="1"/>
    <xf numFmtId="3" fontId="5" fillId="0" borderId="0" xfId="0" applyFont="1" applyBorder="1" applyAlignment="1">
      <alignment vertical="top"/>
    </xf>
    <xf numFmtId="3" fontId="4" fillId="0" borderId="0" xfId="0" applyFont="1" applyBorder="1"/>
    <xf numFmtId="3" fontId="4" fillId="0" borderId="0" xfId="0" applyFont="1" applyFill="1" applyBorder="1" applyAlignment="1">
      <alignment horizontal="right"/>
    </xf>
    <xf numFmtId="3" fontId="4" fillId="2" borderId="4" xfId="0" applyFont="1" applyFill="1" applyBorder="1"/>
    <xf numFmtId="3" fontId="4" fillId="2" borderId="8" xfId="0" applyFont="1" applyFill="1" applyBorder="1"/>
    <xf numFmtId="3" fontId="6" fillId="2" borderId="3" xfId="0" applyFont="1" applyFill="1" applyBorder="1"/>
    <xf numFmtId="49" fontId="7" fillId="2" borderId="9" xfId="0" applyNumberFormat="1" applyFont="1" applyFill="1" applyBorder="1" applyAlignment="1">
      <alignment horizontal="centerContinuous" vertical="center" wrapText="1"/>
    </xf>
    <xf numFmtId="14" fontId="6" fillId="2" borderId="3" xfId="0" applyNumberFormat="1" applyFont="1" applyFill="1" applyBorder="1" applyAlignment="1">
      <alignment horizontal="center"/>
    </xf>
    <xf numFmtId="3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 wrapText="1"/>
    </xf>
    <xf numFmtId="3" fontId="6" fillId="0" borderId="3" xfId="0" applyFont="1" applyFill="1" applyBorder="1" applyAlignment="1">
      <alignment horizontal="right" vertical="center"/>
    </xf>
    <xf numFmtId="3" fontId="6" fillId="0" borderId="8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3" fontId="6" fillId="0" borderId="1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3" fontId="4" fillId="0" borderId="10" xfId="0" applyFont="1" applyBorder="1" applyAlignment="1">
      <alignment horizontal="center"/>
    </xf>
    <xf numFmtId="49" fontId="4" fillId="0" borderId="7" xfId="0" applyNumberFormat="1" applyFont="1" applyBorder="1" applyAlignment="1">
      <alignment horizontal="left"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3" fontId="6" fillId="0" borderId="4" xfId="0" applyFont="1" applyBorder="1" applyAlignment="1">
      <alignment horizontal="center" vertical="center"/>
    </xf>
    <xf numFmtId="3" fontId="4" fillId="0" borderId="2" xfId="0" applyFon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right" vertical="center" wrapText="1"/>
    </xf>
    <xf numFmtId="3" fontId="4" fillId="0" borderId="2" xfId="0" applyFont="1" applyBorder="1" applyAlignment="1">
      <alignment horizontal="center"/>
    </xf>
    <xf numFmtId="3" fontId="6" fillId="0" borderId="2" xfId="0" applyFont="1" applyBorder="1" applyAlignment="1">
      <alignment horizontal="center"/>
    </xf>
    <xf numFmtId="3" fontId="4" fillId="0" borderId="6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4" fillId="0" borderId="10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3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3" fontId="6" fillId="0" borderId="1" xfId="0" applyFont="1" applyFill="1" applyBorder="1" applyAlignment="1">
      <alignment horizontal="right" vertical="center"/>
    </xf>
    <xf numFmtId="49" fontId="6" fillId="0" borderId="8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3" fontId="6" fillId="3" borderId="1" xfId="0" applyFont="1" applyFill="1" applyBorder="1" applyAlignment="1">
      <alignment horizontal="center" vertical="center"/>
    </xf>
    <xf numFmtId="3" fontId="6" fillId="3" borderId="3" xfId="0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horizontal="right" vertical="center" wrapText="1"/>
    </xf>
    <xf numFmtId="3" fontId="4" fillId="0" borderId="14" xfId="0" applyFont="1" applyFill="1" applyBorder="1" applyAlignment="1">
      <alignment vertical="center"/>
    </xf>
    <xf numFmtId="3" fontId="6" fillId="0" borderId="1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right" vertical="center" wrapText="1"/>
    </xf>
    <xf numFmtId="3" fontId="4" fillId="4" borderId="0" xfId="0" applyFont="1" applyFill="1"/>
    <xf numFmtId="3" fontId="6" fillId="2" borderId="4" xfId="0" applyFont="1" applyFill="1" applyBorder="1" applyAlignment="1">
      <alignment horizontal="center" vertical="center"/>
    </xf>
    <xf numFmtId="3" fontId="6" fillId="2" borderId="4" xfId="0" applyFont="1" applyFill="1" applyBorder="1" applyAlignment="1">
      <alignment horizontal="center" vertical="top" wrapText="1"/>
    </xf>
    <xf numFmtId="3" fontId="6" fillId="2" borderId="4" xfId="0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/>
    </xf>
    <xf numFmtId="3" fontId="6" fillId="5" borderId="1" xfId="0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 vertical="center" wrapText="1"/>
    </xf>
    <xf numFmtId="3" fontId="4" fillId="5" borderId="3" xfId="0" applyNumberFormat="1" applyFont="1" applyFill="1" applyBorder="1" applyAlignment="1">
      <alignment horizontal="right" vertical="center" wrapText="1"/>
    </xf>
    <xf numFmtId="3" fontId="6" fillId="5" borderId="3" xfId="0" applyFont="1" applyFill="1" applyBorder="1" applyAlignment="1">
      <alignment horizontal="right" vertical="center"/>
    </xf>
    <xf numFmtId="3" fontId="6" fillId="5" borderId="4" xfId="0" applyNumberFormat="1" applyFont="1" applyFill="1" applyBorder="1" applyAlignment="1">
      <alignment horizontal="right" vertical="center" wrapText="1"/>
    </xf>
    <xf numFmtId="3" fontId="6" fillId="5" borderId="2" xfId="0" applyNumberFormat="1" applyFont="1" applyFill="1" applyBorder="1" applyAlignment="1">
      <alignment horizontal="right" vertical="center" wrapText="1"/>
    </xf>
    <xf numFmtId="3" fontId="4" fillId="5" borderId="7" xfId="0" applyNumberFormat="1" applyFont="1" applyFill="1" applyBorder="1" applyAlignment="1">
      <alignment horizontal="right" vertical="center" wrapText="1"/>
    </xf>
    <xf numFmtId="3" fontId="4" fillId="5" borderId="2" xfId="0" applyNumberFormat="1" applyFont="1" applyFill="1" applyBorder="1" applyAlignment="1">
      <alignment horizontal="right" vertical="center" wrapText="1"/>
    </xf>
    <xf numFmtId="3" fontId="6" fillId="2" borderId="4" xfId="0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 vertical="justify"/>
    </xf>
    <xf numFmtId="164" fontId="6" fillId="0" borderId="3" xfId="0" applyNumberFormat="1" applyFont="1" applyFill="1" applyBorder="1" applyAlignment="1">
      <alignment horizontal="right" vertical="center"/>
    </xf>
    <xf numFmtId="164" fontId="6" fillId="0" borderId="4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164" fontId="4" fillId="0" borderId="6" xfId="0" applyNumberFormat="1" applyFont="1" applyFill="1" applyBorder="1" applyAlignment="1">
      <alignment horizontal="right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 wrapText="1"/>
    </xf>
    <xf numFmtId="3" fontId="3" fillId="0" borderId="0" xfId="0" applyFont="1" applyAlignment="1">
      <alignment horizontal="right"/>
    </xf>
  </cellXfs>
  <cellStyles count="2">
    <cellStyle name="Normálna" xfId="0" builtinId="0"/>
    <cellStyle name="normální_List4" xfId="1"/>
  </cellStyles>
  <dxfs count="0"/>
  <tableStyles count="0" defaultTableStyle="TableStyleMedium2" defaultPivotStyle="PivotStyleLight16"/>
  <colors>
    <mruColors>
      <color rgb="FFFEFE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2"/>
  <sheetViews>
    <sheetView tabSelected="1" zoomScaleNormal="100" workbookViewId="0">
      <selection activeCell="L51" sqref="L51"/>
    </sheetView>
  </sheetViews>
  <sheetFormatPr defaultRowHeight="12.75" x14ac:dyDescent="0.2"/>
  <cols>
    <col min="1" max="1" width="4.28515625" style="2" customWidth="1"/>
    <col min="2" max="2" width="61.5703125" style="2" customWidth="1"/>
    <col min="3" max="3" width="11.7109375" style="54" customWidth="1"/>
    <col min="4" max="4" width="11.7109375" style="54" bestFit="1" customWidth="1"/>
    <col min="5" max="5" width="11.7109375" style="2" bestFit="1" customWidth="1"/>
    <col min="6" max="6" width="14.7109375" style="2" bestFit="1" customWidth="1"/>
    <col min="7" max="16384" width="9.140625" style="2"/>
  </cols>
  <sheetData>
    <row r="1" spans="1:6" ht="15" x14ac:dyDescent="0.2">
      <c r="A1" s="1"/>
      <c r="C1" s="3"/>
      <c r="D1" s="3"/>
      <c r="F1" s="82" t="s">
        <v>52</v>
      </c>
    </row>
    <row r="2" spans="1:6" ht="18.75" thickBot="1" x14ac:dyDescent="0.25">
      <c r="A2" s="5" t="s">
        <v>46</v>
      </c>
      <c r="B2" s="6"/>
      <c r="C2" s="7" t="s">
        <v>32</v>
      </c>
      <c r="D2" s="58"/>
      <c r="E2" s="58"/>
    </row>
    <row r="3" spans="1:6" x14ac:dyDescent="0.2">
      <c r="A3" s="8"/>
      <c r="B3" s="9"/>
      <c r="C3" s="55" t="s">
        <v>35</v>
      </c>
      <c r="D3" s="57" t="s">
        <v>34</v>
      </c>
      <c r="E3" s="56" t="s">
        <v>47</v>
      </c>
      <c r="F3" s="67" t="s">
        <v>48</v>
      </c>
    </row>
    <row r="4" spans="1:6" ht="26.25" thickBot="1" x14ac:dyDescent="0.25">
      <c r="A4" s="10" t="s">
        <v>20</v>
      </c>
      <c r="B4" s="11" t="s">
        <v>40</v>
      </c>
      <c r="C4" s="12" t="s">
        <v>45</v>
      </c>
      <c r="D4" s="12" t="s">
        <v>45</v>
      </c>
      <c r="E4" s="12" t="s">
        <v>51</v>
      </c>
      <c r="F4" s="68" t="s">
        <v>49</v>
      </c>
    </row>
    <row r="5" spans="1:6" ht="20.25" customHeight="1" thickBot="1" x14ac:dyDescent="0.25">
      <c r="A5" s="13" t="s">
        <v>21</v>
      </c>
      <c r="B5" s="14" t="s">
        <v>33</v>
      </c>
      <c r="C5" s="15">
        <v>5</v>
      </c>
      <c r="D5" s="15">
        <v>5</v>
      </c>
      <c r="E5" s="62">
        <v>5</v>
      </c>
      <c r="F5" s="69">
        <f>E5/D5</f>
        <v>1</v>
      </c>
    </row>
    <row r="6" spans="1:6" ht="20.25" customHeight="1" x14ac:dyDescent="0.2">
      <c r="A6" s="16" t="s">
        <v>23</v>
      </c>
      <c r="B6" s="17" t="s">
        <v>11</v>
      </c>
      <c r="C6" s="18">
        <f>C8+C9+C10+C11</f>
        <v>166115</v>
      </c>
      <c r="D6" s="18">
        <f t="shared" ref="D6" si="0">D8+D9+D10+D11</f>
        <v>74310</v>
      </c>
      <c r="E6" s="63">
        <f t="shared" ref="E6" si="1">E8+E9+E10+E11</f>
        <v>69510</v>
      </c>
      <c r="F6" s="70">
        <f>E6/D6</f>
        <v>0.93540573274121919</v>
      </c>
    </row>
    <row r="7" spans="1:6" ht="14.25" customHeight="1" x14ac:dyDescent="0.2">
      <c r="A7" s="19"/>
      <c r="B7" s="20" t="s">
        <v>22</v>
      </c>
      <c r="C7" s="21"/>
      <c r="D7" s="21"/>
      <c r="E7" s="64"/>
      <c r="F7" s="71"/>
    </row>
    <row r="8" spans="1:6" ht="15.75" customHeight="1" x14ac:dyDescent="0.2">
      <c r="A8" s="22"/>
      <c r="B8" s="23" t="s">
        <v>0</v>
      </c>
      <c r="C8" s="24">
        <v>10</v>
      </c>
      <c r="D8" s="24">
        <v>10</v>
      </c>
      <c r="E8" s="65">
        <v>10</v>
      </c>
      <c r="F8" s="72">
        <f>E8/D8</f>
        <v>1</v>
      </c>
    </row>
    <row r="9" spans="1:6" ht="15" customHeight="1" x14ac:dyDescent="0.2">
      <c r="A9" s="22"/>
      <c r="B9" s="25" t="s">
        <v>12</v>
      </c>
      <c r="C9" s="24">
        <v>105</v>
      </c>
      <c r="D9" s="24">
        <v>100</v>
      </c>
      <c r="E9" s="60">
        <v>200</v>
      </c>
      <c r="F9" s="73">
        <f>E9/D9</f>
        <v>2</v>
      </c>
    </row>
    <row r="10" spans="1:6" ht="15" customHeight="1" x14ac:dyDescent="0.2">
      <c r="A10" s="22"/>
      <c r="B10" s="25" t="s">
        <v>1</v>
      </c>
      <c r="C10" s="24">
        <v>0</v>
      </c>
      <c r="D10" s="24">
        <v>0</v>
      </c>
      <c r="E10" s="60">
        <v>0</v>
      </c>
      <c r="F10" s="74" t="s">
        <v>50</v>
      </c>
    </row>
    <row r="11" spans="1:6" ht="16.5" customHeight="1" thickBot="1" x14ac:dyDescent="0.25">
      <c r="A11" s="22"/>
      <c r="B11" s="20" t="s">
        <v>39</v>
      </c>
      <c r="C11" s="26">
        <v>166000</v>
      </c>
      <c r="D11" s="26">
        <v>74200</v>
      </c>
      <c r="E11" s="60">
        <v>69300</v>
      </c>
      <c r="F11" s="75">
        <f>E11/D11</f>
        <v>0.93396226415094341</v>
      </c>
    </row>
    <row r="12" spans="1:6" ht="21" customHeight="1" x14ac:dyDescent="0.2">
      <c r="A12" s="27" t="s">
        <v>24</v>
      </c>
      <c r="B12" s="17" t="s">
        <v>2</v>
      </c>
      <c r="C12" s="18">
        <f>C13+C17</f>
        <v>6000</v>
      </c>
      <c r="D12" s="18">
        <f>D13+D17</f>
        <v>3500</v>
      </c>
      <c r="E12" s="63">
        <f t="shared" ref="E12" si="2">E14+E15</f>
        <v>5000</v>
      </c>
      <c r="F12" s="70">
        <f>E12/D12</f>
        <v>1.4285714285714286</v>
      </c>
    </row>
    <row r="13" spans="1:6" ht="16.5" customHeight="1" x14ac:dyDescent="0.2">
      <c r="A13" s="28"/>
      <c r="B13" s="20" t="s">
        <v>41</v>
      </c>
      <c r="C13" s="29">
        <f>C15+C16</f>
        <v>6000</v>
      </c>
      <c r="D13" s="29">
        <f t="shared" ref="D13" si="3">D15+D16</f>
        <v>3500</v>
      </c>
      <c r="E13" s="66">
        <f t="shared" ref="E13" si="4">E15+E16</f>
        <v>5000</v>
      </c>
      <c r="F13" s="75">
        <f>E13/D13</f>
        <v>1.4285714285714286</v>
      </c>
    </row>
    <row r="14" spans="1:6" ht="14.25" customHeight="1" x14ac:dyDescent="0.2">
      <c r="A14" s="30"/>
      <c r="B14" s="20" t="s">
        <v>22</v>
      </c>
      <c r="C14" s="29"/>
      <c r="D14" s="29"/>
      <c r="E14" s="66"/>
      <c r="F14" s="75"/>
    </row>
    <row r="15" spans="1:6" ht="15.75" customHeight="1" x14ac:dyDescent="0.2">
      <c r="A15" s="31"/>
      <c r="B15" s="23" t="s">
        <v>10</v>
      </c>
      <c r="C15" s="24">
        <v>6000</v>
      </c>
      <c r="D15" s="24">
        <v>3500</v>
      </c>
      <c r="E15" s="65">
        <v>5000</v>
      </c>
      <c r="F15" s="72">
        <f>E15/D15</f>
        <v>1.4285714285714286</v>
      </c>
    </row>
    <row r="16" spans="1:6" ht="15.75" customHeight="1" x14ac:dyDescent="0.2">
      <c r="A16" s="31"/>
      <c r="B16" s="20" t="s">
        <v>13</v>
      </c>
      <c r="C16" s="24">
        <v>0</v>
      </c>
      <c r="D16" s="24">
        <v>0</v>
      </c>
      <c r="E16" s="65">
        <v>0</v>
      </c>
      <c r="F16" s="76" t="s">
        <v>50</v>
      </c>
    </row>
    <row r="17" spans="1:6" ht="15.75" customHeight="1" thickBot="1" x14ac:dyDescent="0.25">
      <c r="A17" s="31"/>
      <c r="B17" s="25" t="s">
        <v>42</v>
      </c>
      <c r="C17" s="32">
        <v>0</v>
      </c>
      <c r="D17" s="32">
        <v>0</v>
      </c>
      <c r="E17" s="60">
        <v>0</v>
      </c>
      <c r="F17" s="74" t="s">
        <v>50</v>
      </c>
    </row>
    <row r="18" spans="1:6" ht="18" customHeight="1" x14ac:dyDescent="0.2">
      <c r="A18" s="16" t="s">
        <v>25</v>
      </c>
      <c r="B18" s="17" t="s">
        <v>3</v>
      </c>
      <c r="C18" s="33">
        <f>C19+C25</f>
        <v>178745</v>
      </c>
      <c r="D18" s="33">
        <f t="shared" ref="D18" si="5">D19+D25</f>
        <v>231577</v>
      </c>
      <c r="E18" s="63">
        <f t="shared" ref="E18" si="6">E19+E25</f>
        <v>241877</v>
      </c>
      <c r="F18" s="70">
        <f>E18/D18</f>
        <v>1.0444776467438477</v>
      </c>
    </row>
    <row r="19" spans="1:6" ht="16.5" customHeight="1" x14ac:dyDescent="0.2">
      <c r="A19" s="34"/>
      <c r="B19" s="20" t="s">
        <v>4</v>
      </c>
      <c r="C19" s="35">
        <f>C21+C22+C23+C24</f>
        <v>213700</v>
      </c>
      <c r="D19" s="35">
        <f t="shared" ref="D19" si="7">D21+D22+D23+D24</f>
        <v>267000</v>
      </c>
      <c r="E19" s="66">
        <f t="shared" ref="E19" si="8">E21+E22+E23+E24</f>
        <v>277000</v>
      </c>
      <c r="F19" s="75">
        <f>E19/D19</f>
        <v>1.0374531835205993</v>
      </c>
    </row>
    <row r="20" spans="1:6" ht="15" customHeight="1" x14ac:dyDescent="0.2">
      <c r="A20" s="22"/>
      <c r="B20" s="20" t="s">
        <v>22</v>
      </c>
      <c r="C20" s="29"/>
      <c r="D20" s="29"/>
      <c r="E20" s="66"/>
      <c r="F20" s="75"/>
    </row>
    <row r="21" spans="1:6" ht="16.5" customHeight="1" x14ac:dyDescent="0.2">
      <c r="A21" s="22"/>
      <c r="B21" s="23" t="s">
        <v>14</v>
      </c>
      <c r="C21" s="24">
        <v>99000</v>
      </c>
      <c r="D21" s="24">
        <v>80000</v>
      </c>
      <c r="E21" s="65">
        <v>80000</v>
      </c>
      <c r="F21" s="72">
        <f>E21/D21</f>
        <v>1</v>
      </c>
    </row>
    <row r="22" spans="1:6" ht="16.5" customHeight="1" x14ac:dyDescent="0.2">
      <c r="A22" s="22"/>
      <c r="B22" s="23" t="s">
        <v>15</v>
      </c>
      <c r="C22" s="24">
        <v>101000</v>
      </c>
      <c r="D22" s="24">
        <f>155000+20000</f>
        <v>175000</v>
      </c>
      <c r="E22" s="66">
        <f>170000+14000</f>
        <v>184000</v>
      </c>
      <c r="F22" s="72">
        <f>E22/D22</f>
        <v>1.0514285714285714</v>
      </c>
    </row>
    <row r="23" spans="1:6" ht="16.5" customHeight="1" x14ac:dyDescent="0.2">
      <c r="A23" s="30"/>
      <c r="B23" s="25" t="s">
        <v>16</v>
      </c>
      <c r="C23" s="32">
        <v>13700</v>
      </c>
      <c r="D23" s="32">
        <v>12000</v>
      </c>
      <c r="E23" s="60">
        <v>13000</v>
      </c>
      <c r="F23" s="72">
        <f>E23/D23</f>
        <v>1.0833333333333333</v>
      </c>
    </row>
    <row r="24" spans="1:6" ht="16.5" customHeight="1" x14ac:dyDescent="0.2">
      <c r="A24" s="30"/>
      <c r="B24" s="25" t="s">
        <v>36</v>
      </c>
      <c r="C24" s="32">
        <v>0</v>
      </c>
      <c r="D24" s="32">
        <v>0</v>
      </c>
      <c r="E24" s="65">
        <v>0</v>
      </c>
      <c r="F24" s="76" t="s">
        <v>50</v>
      </c>
    </row>
    <row r="25" spans="1:6" ht="16.5" customHeight="1" thickBot="1" x14ac:dyDescent="0.25">
      <c r="A25" s="31"/>
      <c r="B25" s="25" t="s">
        <v>42</v>
      </c>
      <c r="C25" s="32">
        <v>-34955</v>
      </c>
      <c r="D25" s="32">
        <v>-35423</v>
      </c>
      <c r="E25" s="60">
        <v>-35123</v>
      </c>
      <c r="F25" s="73">
        <f>E25/D25</f>
        <v>0.99153092623436745</v>
      </c>
    </row>
    <row r="26" spans="1:6" ht="18" customHeight="1" x14ac:dyDescent="0.2">
      <c r="A26" s="27" t="s">
        <v>26</v>
      </c>
      <c r="B26" s="17" t="s">
        <v>5</v>
      </c>
      <c r="C26" s="18">
        <f>C28+C29+C30</f>
        <v>10770</v>
      </c>
      <c r="D26" s="18">
        <f t="shared" ref="D26" si="9">D28+D29+D30</f>
        <v>16738</v>
      </c>
      <c r="E26" s="63">
        <f t="shared" ref="E26" si="10">E28+E29+E30</f>
        <v>16437</v>
      </c>
      <c r="F26" s="70">
        <f>E26/D26</f>
        <v>0.9820169673796153</v>
      </c>
    </row>
    <row r="27" spans="1:6" ht="15" customHeight="1" x14ac:dyDescent="0.2">
      <c r="A27" s="28"/>
      <c r="B27" s="20" t="s">
        <v>22</v>
      </c>
      <c r="C27" s="29"/>
      <c r="D27" s="29"/>
      <c r="E27" s="66"/>
      <c r="F27" s="75"/>
    </row>
    <row r="28" spans="1:6" ht="18" customHeight="1" x14ac:dyDescent="0.2">
      <c r="A28" s="28"/>
      <c r="B28" s="23" t="s">
        <v>43</v>
      </c>
      <c r="C28" s="24">
        <v>3995</v>
      </c>
      <c r="D28" s="24">
        <v>7625</v>
      </c>
      <c r="E28" s="65">
        <v>7710</v>
      </c>
      <c r="F28" s="72">
        <f>E28/D28</f>
        <v>1.0111475409836066</v>
      </c>
    </row>
    <row r="29" spans="1:6" ht="18" customHeight="1" x14ac:dyDescent="0.2">
      <c r="A29" s="28"/>
      <c r="B29" s="23" t="s">
        <v>44</v>
      </c>
      <c r="C29" s="24">
        <v>6913</v>
      </c>
      <c r="D29" s="24">
        <v>9128</v>
      </c>
      <c r="E29" s="65">
        <v>8752</v>
      </c>
      <c r="F29" s="72">
        <f>E29/D29</f>
        <v>0.95880806310254163</v>
      </c>
    </row>
    <row r="30" spans="1:6" ht="16.5" customHeight="1" thickBot="1" x14ac:dyDescent="0.25">
      <c r="A30" s="36"/>
      <c r="B30" s="37" t="s">
        <v>42</v>
      </c>
      <c r="C30" s="38">
        <v>-138</v>
      </c>
      <c r="D30" s="38">
        <v>-15</v>
      </c>
      <c r="E30" s="61">
        <v>-25</v>
      </c>
      <c r="F30" s="77">
        <f>E30/D30</f>
        <v>1.6666666666666667</v>
      </c>
    </row>
    <row r="31" spans="1:6" ht="16.5" hidden="1" customHeight="1" thickBot="1" x14ac:dyDescent="0.25">
      <c r="A31" s="36"/>
      <c r="B31" s="37" t="s">
        <v>37</v>
      </c>
      <c r="C31" s="38">
        <v>-138</v>
      </c>
      <c r="D31" s="38">
        <v>-15</v>
      </c>
      <c r="E31" s="61">
        <v>-25</v>
      </c>
      <c r="F31" s="78" t="s">
        <v>50</v>
      </c>
    </row>
    <row r="32" spans="1:6" ht="19.5" customHeight="1" x14ac:dyDescent="0.2">
      <c r="A32" s="27" t="s">
        <v>27</v>
      </c>
      <c r="B32" s="39" t="s">
        <v>17</v>
      </c>
      <c r="C32" s="18">
        <f>C34+C35</f>
        <v>4669</v>
      </c>
      <c r="D32" s="18">
        <f t="shared" ref="D32" si="11">D34+D35</f>
        <v>4583</v>
      </c>
      <c r="E32" s="63">
        <f t="shared" ref="E32" si="12">E34+E35</f>
        <v>4165</v>
      </c>
      <c r="F32" s="70">
        <f>E32/D32</f>
        <v>0.90879336679031197</v>
      </c>
    </row>
    <row r="33" spans="1:6" ht="16.5" customHeight="1" x14ac:dyDescent="0.2">
      <c r="A33" s="30"/>
      <c r="B33" s="40" t="s">
        <v>22</v>
      </c>
      <c r="C33" s="29"/>
      <c r="D33" s="29"/>
      <c r="E33" s="66"/>
      <c r="F33" s="75"/>
    </row>
    <row r="34" spans="1:6" ht="19.5" customHeight="1" x14ac:dyDescent="0.2">
      <c r="A34" s="30"/>
      <c r="B34" s="41" t="s">
        <v>6</v>
      </c>
      <c r="C34" s="24">
        <v>2259</v>
      </c>
      <c r="D34" s="24">
        <v>2206</v>
      </c>
      <c r="E34" s="65">
        <v>2014</v>
      </c>
      <c r="F34" s="72">
        <f>E34/D34</f>
        <v>0.91296464188576609</v>
      </c>
    </row>
    <row r="35" spans="1:6" ht="19.5" customHeight="1" thickBot="1" x14ac:dyDescent="0.25">
      <c r="A35" s="30"/>
      <c r="B35" s="25" t="s">
        <v>7</v>
      </c>
      <c r="C35" s="32">
        <v>2410</v>
      </c>
      <c r="D35" s="32">
        <v>2377</v>
      </c>
      <c r="E35" s="61">
        <v>2151</v>
      </c>
      <c r="F35" s="73">
        <f>E35/D35</f>
        <v>0.90492217080353388</v>
      </c>
    </row>
    <row r="36" spans="1:6" ht="19.5" customHeight="1" x14ac:dyDescent="0.2">
      <c r="A36" s="27" t="s">
        <v>28</v>
      </c>
      <c r="B36" s="45" t="s">
        <v>9</v>
      </c>
      <c r="C36" s="18">
        <f>C38+C39+C40</f>
        <v>16500</v>
      </c>
      <c r="D36" s="18">
        <f t="shared" ref="D36" si="13">D38+D39+D40</f>
        <v>17500</v>
      </c>
      <c r="E36" s="63">
        <f t="shared" ref="E36" si="14">E38+E39+E40</f>
        <v>27500</v>
      </c>
      <c r="F36" s="70">
        <f>E36/D36</f>
        <v>1.5714285714285714</v>
      </c>
    </row>
    <row r="37" spans="1:6" ht="17.25" customHeight="1" x14ac:dyDescent="0.2">
      <c r="A37" s="30"/>
      <c r="B37" s="46" t="s">
        <v>22</v>
      </c>
      <c r="C37" s="29"/>
      <c r="D37" s="29"/>
      <c r="E37" s="66"/>
      <c r="F37" s="75"/>
    </row>
    <row r="38" spans="1:6" ht="17.25" customHeight="1" x14ac:dyDescent="0.2">
      <c r="A38" s="30"/>
      <c r="B38" s="46" t="s">
        <v>8</v>
      </c>
      <c r="C38" s="29">
        <v>0</v>
      </c>
      <c r="D38" s="29">
        <v>0</v>
      </c>
      <c r="E38" s="66">
        <v>0</v>
      </c>
      <c r="F38" s="79" t="s">
        <v>50</v>
      </c>
    </row>
    <row r="39" spans="1:6" ht="17.25" customHeight="1" x14ac:dyDescent="0.2">
      <c r="A39" s="30"/>
      <c r="B39" s="46" t="s">
        <v>18</v>
      </c>
      <c r="C39" s="29">
        <v>16500</v>
      </c>
      <c r="D39" s="29">
        <v>17500</v>
      </c>
      <c r="E39" s="66">
        <v>17500</v>
      </c>
      <c r="F39" s="75">
        <f>E39/D39</f>
        <v>1</v>
      </c>
    </row>
    <row r="40" spans="1:6" ht="18" customHeight="1" thickBot="1" x14ac:dyDescent="0.25">
      <c r="A40" s="30"/>
      <c r="B40" s="46" t="s">
        <v>19</v>
      </c>
      <c r="C40" s="29">
        <v>0</v>
      </c>
      <c r="D40" s="29">
        <v>0</v>
      </c>
      <c r="E40" s="66">
        <v>10000</v>
      </c>
      <c r="F40" s="79" t="s">
        <v>50</v>
      </c>
    </row>
    <row r="41" spans="1:6" ht="16.5" customHeight="1" thickBot="1" x14ac:dyDescent="0.25">
      <c r="A41" s="42" t="s">
        <v>29</v>
      </c>
      <c r="B41" s="43" t="s">
        <v>31</v>
      </c>
      <c r="C41" s="44">
        <v>11596</v>
      </c>
      <c r="D41" s="44">
        <v>14387</v>
      </c>
      <c r="E41" s="59">
        <v>14406</v>
      </c>
      <c r="F41" s="80">
        <f>E41/D41</f>
        <v>1.0013206366858969</v>
      </c>
    </row>
    <row r="42" spans="1:6" ht="25.5" customHeight="1" thickBot="1" x14ac:dyDescent="0.25">
      <c r="A42" s="47" t="s">
        <v>30</v>
      </c>
      <c r="B42" s="48" t="s">
        <v>38</v>
      </c>
      <c r="C42" s="49">
        <f t="shared" ref="C42:E42" si="15">C5+C6+C12+C18+C26+C32+C36+C41</f>
        <v>394400</v>
      </c>
      <c r="D42" s="49">
        <f t="shared" si="15"/>
        <v>362600</v>
      </c>
      <c r="E42" s="49">
        <f t="shared" si="15"/>
        <v>378900</v>
      </c>
      <c r="F42" s="81">
        <f>E42/D42</f>
        <v>1.0449531163816879</v>
      </c>
    </row>
    <row r="43" spans="1:6" s="4" customFormat="1" x14ac:dyDescent="0.2">
      <c r="A43" s="50"/>
      <c r="B43" s="51"/>
      <c r="C43" s="52"/>
      <c r="D43" s="53"/>
    </row>
    <row r="44" spans="1:6" x14ac:dyDescent="0.2">
      <c r="C44" s="4"/>
      <c r="D44" s="4"/>
    </row>
    <row r="45" spans="1:6" x14ac:dyDescent="0.2">
      <c r="C45" s="4"/>
      <c r="D45" s="4"/>
    </row>
    <row r="46" spans="1:6" x14ac:dyDescent="0.2">
      <c r="C46" s="4"/>
      <c r="D46" s="4"/>
    </row>
    <row r="47" spans="1:6" x14ac:dyDescent="0.2">
      <c r="C47" s="4"/>
      <c r="D47" s="4"/>
    </row>
    <row r="48" spans="1:6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</sheetData>
  <phoneticPr fontId="2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priloha_1</vt:lpstr>
    </vt:vector>
  </TitlesOfParts>
  <Company>EXIMBANKA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PAULIAK</dc:creator>
  <cp:lastModifiedBy>Dagmar Blažeková</cp:lastModifiedBy>
  <cp:lastPrinted>2016-09-05T06:26:52Z</cp:lastPrinted>
  <dcterms:created xsi:type="dcterms:W3CDTF">1998-03-09T10:12:41Z</dcterms:created>
  <dcterms:modified xsi:type="dcterms:W3CDTF">2016-09-07T08:17:38Z</dcterms:modified>
</cp:coreProperties>
</file>