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10635"/>
  </bookViews>
  <sheets>
    <sheet name="Tab.22_odovzdaná_všetky_zdroje" sheetId="4" r:id="rId1"/>
    <sheet name="Tab.24, 25, 26_odovzdaná" sheetId="2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H24" i="4" l="1"/>
  <c r="I23" i="4"/>
  <c r="I7" i="4"/>
  <c r="G32" i="2" l="1"/>
  <c r="D33" i="2" l="1"/>
  <c r="D32" i="2" l="1"/>
  <c r="H13" i="4"/>
  <c r="H20" i="4"/>
  <c r="E33" i="2"/>
  <c r="E32" i="2"/>
  <c r="E31" i="2"/>
  <c r="E19" i="2"/>
  <c r="E8" i="2"/>
  <c r="B33" i="2"/>
  <c r="B32" i="2"/>
  <c r="B31" i="2"/>
  <c r="B19" i="2"/>
  <c r="B8" i="2"/>
  <c r="G33" i="2"/>
  <c r="G31" i="2"/>
  <c r="D31" i="2"/>
  <c r="G19" i="2"/>
  <c r="D19" i="2"/>
  <c r="G8" i="2"/>
  <c r="D8" i="2"/>
  <c r="I35" i="4"/>
  <c r="H35" i="4"/>
  <c r="G35" i="4"/>
  <c r="F35" i="4"/>
  <c r="E35" i="4"/>
  <c r="I34" i="4"/>
  <c r="H34" i="4"/>
  <c r="G34" i="4"/>
  <c r="F34" i="4"/>
  <c r="E34" i="4"/>
  <c r="I33" i="4"/>
  <c r="H33" i="4"/>
  <c r="G33" i="4"/>
  <c r="F33" i="4"/>
  <c r="E33" i="4"/>
  <c r="I32" i="4"/>
  <c r="H32" i="4"/>
  <c r="G32" i="4"/>
  <c r="F32" i="4"/>
  <c r="E32" i="4"/>
  <c r="I31" i="4"/>
  <c r="H31" i="4"/>
  <c r="G31" i="4"/>
  <c r="F31" i="4"/>
  <c r="E31" i="4"/>
  <c r="I30" i="4"/>
  <c r="H30" i="4"/>
  <c r="G30" i="4"/>
  <c r="F30" i="4"/>
  <c r="E30" i="4"/>
  <c r="I28" i="4"/>
  <c r="H28" i="4"/>
  <c r="G28" i="4"/>
  <c r="F28" i="4"/>
  <c r="E28" i="4"/>
  <c r="I27" i="4"/>
  <c r="H27" i="4"/>
  <c r="G27" i="4"/>
  <c r="F27" i="4"/>
  <c r="E27" i="4"/>
  <c r="I26" i="4"/>
  <c r="H26" i="4"/>
  <c r="G26" i="4"/>
  <c r="F26" i="4"/>
  <c r="E26" i="4"/>
  <c r="I25" i="4"/>
  <c r="H25" i="4"/>
  <c r="G25" i="4"/>
  <c r="F25" i="4"/>
  <c r="E25" i="4"/>
  <c r="I24" i="4"/>
  <c r="G24" i="4"/>
  <c r="F24" i="4"/>
  <c r="E24" i="4"/>
  <c r="H23" i="4"/>
  <c r="G23" i="4"/>
  <c r="F23" i="4"/>
  <c r="E23" i="4"/>
  <c r="I22" i="4"/>
  <c r="H22" i="4"/>
  <c r="G22" i="4"/>
  <c r="F22" i="4"/>
  <c r="E22" i="4"/>
  <c r="I21" i="4"/>
  <c r="H21" i="4"/>
  <c r="G21" i="4"/>
  <c r="F21" i="4"/>
  <c r="E21" i="4"/>
  <c r="I20" i="4"/>
  <c r="G20" i="4"/>
  <c r="F20" i="4"/>
  <c r="E20" i="4"/>
  <c r="I19" i="4"/>
  <c r="H19" i="4"/>
  <c r="G19" i="4"/>
  <c r="F19" i="4"/>
  <c r="E19" i="4"/>
  <c r="I18" i="4"/>
  <c r="H18" i="4"/>
  <c r="G18" i="4"/>
  <c r="F18" i="4"/>
  <c r="E18" i="4"/>
  <c r="I17" i="4"/>
  <c r="H17" i="4"/>
  <c r="G17" i="4"/>
  <c r="F17" i="4"/>
  <c r="E17" i="4"/>
  <c r="I16" i="4"/>
  <c r="H16" i="4"/>
  <c r="G16" i="4"/>
  <c r="F16" i="4"/>
  <c r="E16" i="4"/>
  <c r="I15" i="4"/>
  <c r="H15" i="4"/>
  <c r="G15" i="4"/>
  <c r="F15" i="4"/>
  <c r="E15" i="4"/>
  <c r="I14" i="4"/>
  <c r="H14" i="4"/>
  <c r="G14" i="4"/>
  <c r="F14" i="4"/>
  <c r="E14" i="4"/>
  <c r="I13" i="4"/>
  <c r="G13" i="4"/>
  <c r="F13" i="4"/>
  <c r="E13" i="4"/>
  <c r="I12" i="4"/>
  <c r="H12" i="4"/>
  <c r="G12" i="4"/>
  <c r="F12" i="4"/>
  <c r="E12" i="4"/>
  <c r="I11" i="4"/>
  <c r="H11" i="4"/>
  <c r="G11" i="4"/>
  <c r="F11" i="4"/>
  <c r="E11" i="4"/>
  <c r="I10" i="4"/>
  <c r="H10" i="4"/>
  <c r="G10" i="4"/>
  <c r="F10" i="4"/>
  <c r="E10" i="4"/>
  <c r="I9" i="4"/>
  <c r="H9" i="4"/>
  <c r="G9" i="4"/>
  <c r="F9" i="4"/>
  <c r="E9" i="4"/>
  <c r="I8" i="4"/>
  <c r="H8" i="4"/>
  <c r="G8" i="4"/>
  <c r="F8" i="4"/>
  <c r="E8" i="4"/>
  <c r="H7" i="4"/>
  <c r="G7" i="4"/>
  <c r="F7" i="4"/>
  <c r="E7" i="4"/>
  <c r="I6" i="4"/>
  <c r="H6" i="4"/>
  <c r="G6" i="4"/>
  <c r="F6" i="4"/>
  <c r="E6" i="4"/>
  <c r="D40" i="4"/>
  <c r="C40" i="4"/>
  <c r="B40" i="4"/>
  <c r="D39" i="4"/>
  <c r="C39" i="4"/>
  <c r="B39" i="4"/>
  <c r="D38" i="4"/>
  <c r="C38" i="4"/>
  <c r="B38" i="4"/>
  <c r="D37" i="4"/>
  <c r="C37" i="4"/>
  <c r="B37" i="4"/>
  <c r="D35" i="4"/>
  <c r="C35" i="4"/>
  <c r="B35" i="4"/>
  <c r="D34" i="4"/>
  <c r="C34" i="4"/>
  <c r="B34" i="4"/>
  <c r="D33" i="4"/>
  <c r="C33" i="4"/>
  <c r="B33" i="4"/>
  <c r="D32" i="4"/>
  <c r="C32" i="4"/>
  <c r="B32" i="4"/>
  <c r="D31" i="4"/>
  <c r="C31" i="4"/>
  <c r="B31" i="4"/>
  <c r="D30" i="4"/>
  <c r="C30" i="4"/>
  <c r="B30" i="4"/>
  <c r="D29" i="4"/>
  <c r="C29" i="4"/>
  <c r="B29" i="4"/>
  <c r="D28" i="4"/>
  <c r="C28" i="4"/>
  <c r="B28" i="4"/>
  <c r="D27" i="4"/>
  <c r="C27" i="4"/>
  <c r="B27" i="4"/>
  <c r="D26" i="4"/>
  <c r="C26" i="4"/>
  <c r="B26" i="4"/>
  <c r="D25" i="4"/>
  <c r="C25" i="4"/>
  <c r="B25" i="4"/>
  <c r="D24" i="4"/>
  <c r="C24" i="4"/>
  <c r="B24" i="4"/>
  <c r="D23" i="4"/>
  <c r="C23" i="4"/>
  <c r="B23" i="4"/>
  <c r="D22" i="4"/>
  <c r="C22" i="4"/>
  <c r="B22" i="4"/>
  <c r="D21" i="4"/>
  <c r="C21" i="4"/>
  <c r="B21" i="4"/>
  <c r="D20" i="4"/>
  <c r="C20" i="4"/>
  <c r="B20" i="4"/>
  <c r="D19" i="4"/>
  <c r="C19" i="4"/>
  <c r="B19" i="4"/>
  <c r="D18" i="4"/>
  <c r="C18" i="4"/>
  <c r="B18" i="4"/>
  <c r="D17" i="4"/>
  <c r="C17" i="4"/>
  <c r="B17" i="4"/>
  <c r="D16" i="4"/>
  <c r="C16" i="4"/>
  <c r="B16" i="4"/>
  <c r="D15" i="4"/>
  <c r="C15" i="4"/>
  <c r="B15" i="4"/>
  <c r="D14" i="4"/>
  <c r="C14" i="4"/>
  <c r="B14" i="4"/>
  <c r="D13" i="4"/>
  <c r="C13" i="4"/>
  <c r="B13" i="4"/>
  <c r="D12" i="4"/>
  <c r="C12" i="4"/>
  <c r="B12" i="4"/>
  <c r="D11" i="4"/>
  <c r="C11" i="4"/>
  <c r="B11" i="4"/>
  <c r="D10" i="4"/>
  <c r="C10" i="4"/>
  <c r="B10" i="4"/>
  <c r="D9" i="4"/>
  <c r="C9" i="4"/>
  <c r="B9" i="4"/>
  <c r="D8" i="4"/>
  <c r="C8" i="4"/>
  <c r="B8" i="4"/>
  <c r="D7" i="4"/>
  <c r="C7" i="4"/>
  <c r="B7" i="4"/>
  <c r="D6" i="4"/>
  <c r="C6" i="4"/>
  <c r="B6" i="4"/>
  <c r="J41" i="4" l="1"/>
  <c r="D36" i="4"/>
  <c r="H41" i="4"/>
  <c r="F41" i="4"/>
  <c r="C36" i="4" l="1"/>
  <c r="B36" i="4"/>
  <c r="D41" i="4"/>
  <c r="B41" i="4"/>
  <c r="C41" i="4"/>
  <c r="E41" i="4"/>
  <c r="G41" i="4"/>
  <c r="I41" i="4"/>
</calcChain>
</file>

<file path=xl/comments1.xml><?xml version="1.0" encoding="utf-8"?>
<comments xmlns="http://schemas.openxmlformats.org/spreadsheetml/2006/main">
  <authors>
    <author>Janska Daria</author>
  </authors>
  <commentList>
    <comment ref="J4" authorId="0">
      <text>
        <r>
          <rPr>
            <b/>
            <sz val="9"/>
            <color indexed="10"/>
            <rFont val="Tahoma"/>
            <family val="2"/>
            <charset val="238"/>
          </rPr>
          <t>podľa vyžiadaných údajov od kapitol - všetky zdroje</t>
        </r>
      </text>
    </comment>
  </commentList>
</comments>
</file>

<file path=xl/sharedStrings.xml><?xml version="1.0" encoding="utf-8"?>
<sst xmlns="http://schemas.openxmlformats.org/spreadsheetml/2006/main" count="96" uniqueCount="65">
  <si>
    <t>Kapitola štátneho rozpočtu</t>
  </si>
  <si>
    <r>
      <t xml:space="preserve">Počet zamestnancov
</t>
    </r>
    <r>
      <rPr>
        <sz val="10"/>
        <rFont val="Arial"/>
        <family val="2"/>
        <charset val="238"/>
      </rPr>
      <t>(osoby)</t>
    </r>
  </si>
  <si>
    <t>Rozpočtové organizácie</t>
  </si>
  <si>
    <r>
      <t>z toho:</t>
    </r>
    <r>
      <rPr>
        <sz val="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</t>
    </r>
    <r>
      <rPr>
        <b/>
        <sz val="10"/>
        <rFont val="Arial"/>
        <family val="2"/>
        <charset val="238"/>
      </rPr>
      <t>aparáty
           ústredných orgánov</t>
    </r>
  </si>
  <si>
    <t>Mzdy, platy, služobné príjmy a OOV
aparátov ústredných orgánov</t>
  </si>
  <si>
    <t>a</t>
  </si>
  <si>
    <t>Kancelária Národnej rady SR</t>
  </si>
  <si>
    <t>Kancelária prezidenta SR</t>
  </si>
  <si>
    <t>Úrad vlády SR</t>
  </si>
  <si>
    <t>Najvyšší súd SR</t>
  </si>
  <si>
    <t>Generálna prokuratúra SR</t>
  </si>
  <si>
    <t>Najvyšší kontrolný úrad SR</t>
  </si>
  <si>
    <t xml:space="preserve">Ministerstvo obrany SR </t>
  </si>
  <si>
    <t>Ministerstvo vnútra SR</t>
  </si>
  <si>
    <t xml:space="preserve">Ministerstvo spravodlivosti SR </t>
  </si>
  <si>
    <t>Ministerstvo financií SR</t>
  </si>
  <si>
    <t>Ministerstvo životného prostredia SR</t>
  </si>
  <si>
    <t>Ministerstvo zdravotníctva SR</t>
  </si>
  <si>
    <t>Ministerstvo práce, sociálnych vecí a rodiny SR</t>
  </si>
  <si>
    <t>Úrad geodézie, kartografie a katastra SR</t>
  </si>
  <si>
    <t>Štatistický úrad SR</t>
  </si>
  <si>
    <t>Úrad pre  verejné obstarávanie</t>
  </si>
  <si>
    <t>Úrad jadrového dozoru SR</t>
  </si>
  <si>
    <t>Úrad priemyselného vlastníctva SR</t>
  </si>
  <si>
    <t>Úrad pre normalizáciu, metrológiu  a skúšobníctvo SR</t>
  </si>
  <si>
    <t>Protimonopolný úrad SR</t>
  </si>
  <si>
    <t>Národný bezpečnostný úrad</t>
  </si>
  <si>
    <t>Správa štátnych hmotných rezerv SR</t>
  </si>
  <si>
    <t>Všeobecná pokladničná správa</t>
  </si>
  <si>
    <t xml:space="preserve">Kancelária verejného ochrancu práv </t>
  </si>
  <si>
    <t>Úrad na ochranu osobných údajov</t>
  </si>
  <si>
    <t>Slovenská akadémia vied</t>
  </si>
  <si>
    <t>SPOLU</t>
  </si>
  <si>
    <t>Tabuľka: 24</t>
  </si>
  <si>
    <t>Strana 1</t>
  </si>
  <si>
    <r>
      <t>Počet miest spolu</t>
    </r>
    <r>
      <rPr>
        <sz val="10"/>
        <rFont val="Arial"/>
        <family val="2"/>
        <charset val="238"/>
      </rPr>
      <t xml:space="preserve">   (osoby)</t>
    </r>
  </si>
  <si>
    <r>
      <t>Objem finančných prostriedkov
na služobné príjmy v štátnej službe</t>
    </r>
    <r>
      <rPr>
        <sz val="10"/>
        <rFont val="Arial"/>
        <family val="2"/>
        <charset val="238"/>
      </rPr>
      <t xml:space="preserve">   (v tis. eur)</t>
    </r>
  </si>
  <si>
    <t>Schválený rozpočet</t>
  </si>
  <si>
    <t>Upravený rozpočet</t>
  </si>
  <si>
    <t>Skutočnosť</t>
  </si>
  <si>
    <t>Tabuľka: 25</t>
  </si>
  <si>
    <t>Strana:   1</t>
  </si>
  <si>
    <t>Tabuľka: 26</t>
  </si>
  <si>
    <t>Ministerstvo spravodlivosti SR</t>
  </si>
  <si>
    <t xml:space="preserve">Národný bezpečnostný úrad </t>
  </si>
  <si>
    <r>
      <t xml:space="preserve">kategória 610
</t>
    </r>
    <r>
      <rPr>
        <sz val="10"/>
        <rFont val="Arial"/>
        <family val="2"/>
        <charset val="238"/>
      </rPr>
      <t>(v tis. eur)</t>
    </r>
  </si>
  <si>
    <t>Kancelária Ústavného súdu SR</t>
  </si>
  <si>
    <t>Ministerstvo školstva, vedy, výskumu a športu SR</t>
  </si>
  <si>
    <t>Ministerstvo pôdohospodárstva a rozvoja vidieka SR</t>
  </si>
  <si>
    <t>Úrad pre reguláciu sieťových odvetví</t>
  </si>
  <si>
    <t xml:space="preserve">Ministerstvo zahraničných vecí a európskych záležitostí SR </t>
  </si>
  <si>
    <t>Ministerstvo kultúry SR</t>
  </si>
  <si>
    <t>Ministerstvo hospodárstva SR</t>
  </si>
  <si>
    <t xml:space="preserve">Ministerstvo dopravy, výstavby a regionálneho rozvoja SR </t>
  </si>
  <si>
    <t>Rada pre vysielanie a retransmisiu</t>
  </si>
  <si>
    <t>Prehľad o plnení limitu
počtu zamestnancov, miezd, platov, služobných príjmov a ostatných osobných vyrovnaní
v kapitolách ŠR
za rok 2015</t>
  </si>
  <si>
    <t>Upravený limit
2015</t>
  </si>
  <si>
    <t>Skutočnosť
2015</t>
  </si>
  <si>
    <t>Systemizácia príslušníkov Hasičského a záchranného zboru a príslušníkov Horskej záchrannej služby v štátnej službe za rok 2015</t>
  </si>
  <si>
    <t>Systemizácia policajtov v štátnej službe za rok 2015</t>
  </si>
  <si>
    <t>Systemizácia colníkov v štátnej službe za rok 2015</t>
  </si>
  <si>
    <r>
      <t xml:space="preserve">Schválený limit
2015  </t>
    </r>
    <r>
      <rPr>
        <vertAlign val="superscript"/>
        <sz val="10"/>
        <rFont val="Arial"/>
        <family val="2"/>
        <charset val="238"/>
      </rPr>
      <t>1)</t>
    </r>
  </si>
  <si>
    <r>
      <t xml:space="preserve">Schválený limit
2015 </t>
    </r>
    <r>
      <rPr>
        <vertAlign val="superscript"/>
        <sz val="10"/>
        <rFont val="Arial"/>
        <family val="2"/>
        <charset val="238"/>
      </rPr>
      <t>1)</t>
    </r>
  </si>
  <si>
    <r>
      <rPr>
        <vertAlign val="superscript"/>
        <sz val="9"/>
        <rFont val="Arial CE"/>
        <charset val="238"/>
      </rPr>
      <t>1)</t>
    </r>
    <r>
      <rPr>
        <sz val="9"/>
        <rFont val="Arial CE"/>
        <charset val="238"/>
      </rPr>
      <t xml:space="preserve"> po zapracovaní pozmeňujúceho návrhu k vládnemu návrhu zákona o štátnom rozpočte na rok 2016</t>
    </r>
  </si>
  <si>
    <t>Poznámka: v schválenom limite miezd, platov, služobných príjmov a OOV aparátov ÚO môže byť v niektorých kapitolách odchýlka + -  1 z titulu zaokrúhľovania na tis. eur za účelom dodržania súhrnného záväzného ukazovateľa miezd.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</si>
</sst>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1" x14ac:knownFonts="1">
    <font>
      <sz val="11"/>
      <color theme="1"/>
      <name val="Arial Narrow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 CE"/>
      <charset val="238"/>
    </font>
    <font>
      <sz val="14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0"/>
      <color rgb="FFFF0000"/>
      <name val="Arial"/>
      <family val="2"/>
      <charset val="238"/>
    </font>
    <font>
      <sz val="11"/>
      <color theme="1"/>
      <name val="Arial Narrow"/>
      <family val="2"/>
      <charset val="238"/>
    </font>
    <font>
      <i/>
      <sz val="10"/>
      <name val="Arial"/>
      <family val="2"/>
      <charset val="238"/>
    </font>
    <font>
      <b/>
      <sz val="9"/>
      <color indexed="10"/>
      <name val="Tahoma"/>
      <family val="2"/>
      <charset val="238"/>
    </font>
    <font>
      <vertAlign val="superscript"/>
      <sz val="10"/>
      <name val="Arial"/>
      <family val="2"/>
      <charset val="238"/>
    </font>
    <font>
      <sz val="9"/>
      <name val="Arial CE"/>
      <charset val="238"/>
    </font>
    <font>
      <vertAlign val="superscript"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13" fillId="0" borderId="0"/>
    <xf numFmtId="43" fontId="15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3" fillId="0" borderId="15" xfId="1" applyFont="1" applyFill="1" applyBorder="1" applyAlignment="1">
      <alignment horizontal="center" wrapText="1"/>
    </xf>
    <xf numFmtId="0" fontId="3" fillId="0" borderId="16" xfId="1" applyFont="1" applyFill="1" applyBorder="1" applyAlignment="1">
      <alignment horizontal="center" wrapText="1"/>
    </xf>
    <xf numFmtId="0" fontId="3" fillId="0" borderId="17" xfId="1" applyFont="1" applyFill="1" applyBorder="1" applyAlignment="1">
      <alignment horizontal="center" wrapText="1"/>
    </xf>
    <xf numFmtId="0" fontId="8" fillId="0" borderId="19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/>
    </xf>
    <xf numFmtId="0" fontId="8" fillId="0" borderId="21" xfId="1" applyFont="1" applyFill="1" applyBorder="1" applyAlignment="1">
      <alignment horizontal="center"/>
    </xf>
    <xf numFmtId="0" fontId="8" fillId="0" borderId="22" xfId="1" applyFont="1" applyFill="1" applyBorder="1" applyAlignment="1">
      <alignment horizontal="center"/>
    </xf>
    <xf numFmtId="0" fontId="8" fillId="0" borderId="23" xfId="1" applyFont="1" applyFill="1" applyBorder="1" applyAlignment="1">
      <alignment horizontal="center"/>
    </xf>
    <xf numFmtId="0" fontId="8" fillId="0" borderId="0" xfId="1" applyFont="1" applyFill="1"/>
    <xf numFmtId="0" fontId="3" fillId="0" borderId="24" xfId="1" applyFont="1" applyFill="1" applyBorder="1" applyAlignment="1">
      <alignment horizontal="left" indent="1"/>
    </xf>
    <xf numFmtId="3" fontId="3" fillId="0" borderId="25" xfId="1" applyNumberFormat="1" applyFont="1" applyFill="1" applyBorder="1"/>
    <xf numFmtId="3" fontId="3" fillId="0" borderId="26" xfId="1" applyNumberFormat="1" applyFont="1" applyFill="1" applyBorder="1"/>
    <xf numFmtId="0" fontId="1" fillId="0" borderId="0" xfId="1" applyFont="1" applyFill="1"/>
    <xf numFmtId="0" fontId="3" fillId="0" borderId="29" xfId="1" applyFont="1" applyFill="1" applyBorder="1" applyAlignment="1">
      <alignment horizontal="left" indent="1"/>
    </xf>
    <xf numFmtId="3" fontId="3" fillId="0" borderId="30" xfId="1" applyNumberFormat="1" applyFont="1" applyFill="1" applyBorder="1"/>
    <xf numFmtId="0" fontId="9" fillId="0" borderId="29" xfId="1" applyFont="1" applyFill="1" applyBorder="1" applyAlignment="1">
      <alignment horizontal="left" indent="1"/>
    </xf>
    <xf numFmtId="0" fontId="3" fillId="0" borderId="29" xfId="1" applyFont="1" applyFill="1" applyBorder="1" applyAlignment="1">
      <alignment horizontal="right" indent="1"/>
    </xf>
    <xf numFmtId="0" fontId="10" fillId="0" borderId="34" xfId="1" applyFont="1" applyFill="1" applyBorder="1" applyAlignment="1">
      <alignment horizontal="left" indent="1"/>
    </xf>
    <xf numFmtId="3" fontId="4" fillId="0" borderId="35" xfId="1" applyNumberFormat="1" applyFont="1" applyFill="1" applyBorder="1"/>
    <xf numFmtId="3" fontId="4" fillId="0" borderId="36" xfId="1" applyNumberFormat="1" applyFont="1" applyFill="1" applyBorder="1"/>
    <xf numFmtId="0" fontId="11" fillId="0" borderId="0" xfId="1" applyFont="1" applyFill="1"/>
    <xf numFmtId="0" fontId="5" fillId="0" borderId="0" xfId="1" applyFont="1" applyFill="1"/>
    <xf numFmtId="0" fontId="3" fillId="0" borderId="0" xfId="3" applyFont="1"/>
    <xf numFmtId="0" fontId="3" fillId="0" borderId="0" xfId="3" applyFont="1" applyAlignment="1">
      <alignment horizontal="right"/>
    </xf>
    <xf numFmtId="14" fontId="3" fillId="0" borderId="0" xfId="3" applyNumberFormat="1" applyFont="1" applyAlignment="1">
      <alignment horizontal="left"/>
    </xf>
    <xf numFmtId="0" fontId="3" fillId="0" borderId="0" xfId="3" applyFont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3" xfId="1" applyFont="1" applyFill="1" applyBorder="1" applyAlignment="1">
      <alignment horizontal="center" vertical="center" wrapText="1"/>
    </xf>
    <xf numFmtId="0" fontId="3" fillId="0" borderId="0" xfId="3" applyFont="1" applyBorder="1" applyAlignment="1">
      <alignment horizontal="center" vertical="center"/>
    </xf>
    <xf numFmtId="0" fontId="3" fillId="0" borderId="43" xfId="3" applyFont="1" applyBorder="1" applyAlignment="1">
      <alignment horizontal="left" vertical="center"/>
    </xf>
    <xf numFmtId="3" fontId="3" fillId="0" borderId="44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0" fontId="3" fillId="0" borderId="48" xfId="3" applyFont="1" applyBorder="1" applyAlignment="1">
      <alignment horizontal="left" vertical="center"/>
    </xf>
    <xf numFmtId="0" fontId="3" fillId="0" borderId="42" xfId="3" applyFont="1" applyBorder="1" applyAlignment="1">
      <alignment horizontal="left" vertical="center"/>
    </xf>
    <xf numFmtId="3" fontId="3" fillId="0" borderId="30" xfId="3" applyNumberFormat="1" applyFont="1" applyBorder="1" applyAlignment="1">
      <alignment horizontal="center" vertical="center" wrapText="1"/>
    </xf>
    <xf numFmtId="3" fontId="3" fillId="0" borderId="44" xfId="3" applyNumberFormat="1" applyFont="1" applyBorder="1" applyAlignment="1">
      <alignment horizontal="center" vertical="center" wrapText="1"/>
    </xf>
    <xf numFmtId="3" fontId="3" fillId="0" borderId="44" xfId="3" applyNumberFormat="1" applyFont="1" applyFill="1" applyBorder="1" applyAlignment="1">
      <alignment horizontal="center" vertical="center" wrapText="1"/>
    </xf>
    <xf numFmtId="3" fontId="3" fillId="0" borderId="45" xfId="3" applyNumberFormat="1" applyFont="1" applyBorder="1" applyAlignment="1">
      <alignment horizontal="center" vertical="center"/>
    </xf>
    <xf numFmtId="3" fontId="3" fillId="0" borderId="46" xfId="3" applyNumberFormat="1" applyFont="1" applyBorder="1" applyAlignment="1">
      <alignment horizontal="center" vertical="center"/>
    </xf>
    <xf numFmtId="3" fontId="3" fillId="0" borderId="47" xfId="3" applyNumberFormat="1" applyFont="1" applyBorder="1" applyAlignment="1">
      <alignment horizontal="center" vertical="center"/>
    </xf>
    <xf numFmtId="3" fontId="3" fillId="0" borderId="49" xfId="3" applyNumberFormat="1" applyFont="1" applyBorder="1" applyAlignment="1">
      <alignment horizontal="center" vertical="center"/>
    </xf>
    <xf numFmtId="3" fontId="3" fillId="0" borderId="33" xfId="3" applyNumberFormat="1" applyFont="1" applyBorder="1" applyAlignment="1">
      <alignment horizontal="center" vertical="center" wrapText="1"/>
    </xf>
    <xf numFmtId="3" fontId="3" fillId="0" borderId="49" xfId="3" applyNumberFormat="1" applyFont="1" applyBorder="1" applyAlignment="1">
      <alignment horizontal="center" vertical="center" wrapText="1"/>
    </xf>
    <xf numFmtId="3" fontId="3" fillId="0" borderId="27" xfId="1" applyNumberFormat="1" applyFont="1" applyFill="1" applyBorder="1"/>
    <xf numFmtId="3" fontId="3" fillId="0" borderId="31" xfId="1" applyNumberFormat="1" applyFont="1" applyFill="1" applyBorder="1"/>
    <xf numFmtId="3" fontId="3" fillId="0" borderId="32" xfId="1" applyNumberFormat="1" applyFont="1" applyFill="1" applyBorder="1"/>
    <xf numFmtId="3" fontId="14" fillId="0" borderId="33" xfId="1" applyNumberFormat="1" applyFont="1" applyFill="1" applyBorder="1"/>
    <xf numFmtId="3" fontId="4" fillId="0" borderId="37" xfId="1" applyNumberFormat="1" applyFont="1" applyFill="1" applyBorder="1"/>
    <xf numFmtId="0" fontId="16" fillId="0" borderId="0" xfId="1" applyFont="1" applyFill="1" applyBorder="1"/>
    <xf numFmtId="3" fontId="3" fillId="0" borderId="28" xfId="1" applyNumberFormat="1" applyFont="1" applyFill="1" applyBorder="1"/>
    <xf numFmtId="3" fontId="3" fillId="0" borderId="33" xfId="1" applyNumberFormat="1" applyFont="1" applyFill="1" applyBorder="1"/>
    <xf numFmtId="3" fontId="4" fillId="0" borderId="38" xfId="1" applyNumberFormat="1" applyFont="1" applyFill="1" applyBorder="1"/>
    <xf numFmtId="0" fontId="3" fillId="0" borderId="18" xfId="1" applyFont="1" applyFill="1" applyBorder="1" applyAlignment="1">
      <alignment horizontal="center" wrapText="1"/>
    </xf>
    <xf numFmtId="164" fontId="3" fillId="0" borderId="0" xfId="6" applyNumberFormat="1" applyFont="1" applyFill="1"/>
    <xf numFmtId="3" fontId="3" fillId="0" borderId="33" xfId="3" applyNumberFormat="1" applyFont="1" applyFill="1" applyBorder="1" applyAlignment="1">
      <alignment horizontal="center" vertical="center" wrapText="1"/>
    </xf>
    <xf numFmtId="0" fontId="19" fillId="0" borderId="0" xfId="2" applyFont="1" applyFill="1" applyBorder="1"/>
    <xf numFmtId="0" fontId="11" fillId="0" borderId="0" xfId="1" applyFont="1" applyFill="1" applyBorder="1"/>
    <xf numFmtId="0" fontId="1" fillId="0" borderId="0" xfId="1" applyFont="1" applyFill="1" applyBorder="1"/>
    <xf numFmtId="0" fontId="6" fillId="0" borderId="0" xfId="1" applyFont="1" applyFill="1" applyBorder="1" applyAlignment="1">
      <alignment horizontal="left" vertical="center" wrapText="1"/>
    </xf>
    <xf numFmtId="0" fontId="4" fillId="0" borderId="0" xfId="1" quotePrefix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horizontal="left" vertical="center"/>
    </xf>
    <xf numFmtId="0" fontId="4" fillId="0" borderId="12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39" xfId="3" applyFont="1" applyBorder="1" applyAlignment="1">
      <alignment horizontal="center" vertical="center"/>
    </xf>
    <xf numFmtId="0" fontId="4" fillId="0" borderId="42" xfId="4" applyFont="1" applyBorder="1" applyAlignment="1">
      <alignment horizontal="center" vertical="center"/>
    </xf>
    <xf numFmtId="0" fontId="4" fillId="0" borderId="40" xfId="3" applyFont="1" applyBorder="1" applyAlignment="1">
      <alignment horizontal="center" vertical="center" wrapText="1"/>
    </xf>
    <xf numFmtId="0" fontId="4" fillId="0" borderId="41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39" xfId="3" applyFont="1" applyBorder="1" applyAlignment="1">
      <alignment horizontal="center" vertical="center" wrapText="1"/>
    </xf>
    <xf numFmtId="0" fontId="4" fillId="0" borderId="42" xfId="2" applyFont="1" applyBorder="1" applyAlignment="1">
      <alignment horizontal="center" vertical="center" wrapText="1"/>
    </xf>
  </cellXfs>
  <cellStyles count="7">
    <cellStyle name="Čiarka" xfId="6" builtinId="3"/>
    <cellStyle name="Normálna" xfId="0" builtinId="0"/>
    <cellStyle name="normálne 2" xfId="4"/>
    <cellStyle name="normálne 3" xfId="2"/>
    <cellStyle name="normálne_Návrh_ŠR_2002_do_vlády" xfId="3"/>
    <cellStyle name="normálne_Zoznam_kapitol" xfId="1"/>
    <cellStyle name="normální_Analýza_ŠR_2000_ročná" xfId="5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&#253;za%20&#353;tvr&#357;ro&#269;ne\V&#221;VOJ_ZAMESTNANOSTI_&#353;tvr&#357;ro&#269;ne\Zamestnanos&#357;_2015\Zamestnanos&#357;_za_I_a&#382;_IV_Q_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25;vrh%20&#352;R\N&#225;vrh_&#352;R_2015\RUZ\Schv&#225;len&#253;_RVS_2015_2017_var_3_3\&#218;daje_Schv&#225;len&#253;_RVS_2015_2017_var_3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_Spolu_čisté"/>
      <sheetName val="Aparáty_čisté"/>
      <sheetName val="Podr_RO_čisté"/>
      <sheetName val="Prísp_čisté"/>
      <sheetName val="Dáta"/>
      <sheetName val="Verejná_správa správna"/>
      <sheetName val="RO_Spolu_vzorce"/>
      <sheetName val="Aparáty_vzorce"/>
      <sheetName val="Podr_RO_vzorce"/>
      <sheetName val="Prísp_vzorce"/>
      <sheetName val="Skutočnosť"/>
      <sheetName val="Odmeny_kapitoly_ŠR"/>
      <sheetName val="Odmeny_Aparáty"/>
      <sheetName val="Odmeny_kategórie_zam"/>
      <sheetName val="Admin_kap"/>
      <sheetName val="Priemerky_VS_SPOLU"/>
      <sheetName val="SUMÁR"/>
      <sheetName val="KNR"/>
      <sheetName val="KP"/>
      <sheetName val="ÚV"/>
      <sheetName val="KÚS"/>
      <sheetName val="NS"/>
      <sheetName val="GP"/>
      <sheetName val="NKÚ"/>
      <sheetName val="MZV"/>
      <sheetName val="MO"/>
      <sheetName val="MV"/>
      <sheetName val="MS"/>
      <sheetName val="MF"/>
      <sheetName val="MŽP"/>
      <sheetName val="MŠkol"/>
      <sheetName val="MZdr"/>
      <sheetName val="MPSVR"/>
      <sheetName val="MK"/>
      <sheetName val="MH"/>
      <sheetName val="MPô"/>
      <sheetName val="MVRR"/>
      <sheetName val="MDPT"/>
      <sheetName val="ÚGKK"/>
      <sheetName val="ŠÚ"/>
      <sheetName val="ÚVO"/>
      <sheetName val="ÚRSO"/>
      <sheetName val="ÚJD"/>
      <sheetName val="ÚPV"/>
      <sheetName val="ÚNMS"/>
      <sheetName val="PÚ"/>
      <sheetName val="NBÚ"/>
      <sheetName val="SŠHR"/>
      <sheetName val="RVR"/>
      <sheetName val="KVOP"/>
      <sheetName val="ÚOOÚ"/>
      <sheetName val="SAV"/>
      <sheetName val="Cirkvi"/>
      <sheetName val="FONDY"/>
      <sheetName val="ŠFRB"/>
      <sheetName val="ENVIRONMENT"/>
      <sheetName val="SPozemkF"/>
      <sheetName val="NJF"/>
      <sheetName val="FNM"/>
      <sheetName val="Ďalšie_subjekty_vs_SPOLU"/>
      <sheetName val="Slovenská_konsolidačná"/>
      <sheetName val="Ústav_pamäti_národa"/>
      <sheetName val="ÚpDnZS"/>
      <sheetName val="Veriteľ"/>
      <sheetName val="SNSpĽP"/>
      <sheetName val="KRRZ"/>
      <sheetName val="RTVS"/>
      <sheetName val="ŽSR"/>
      <sheetName val="TASR"/>
      <sheetName val="ÚDVA"/>
      <sheetName val="AVF"/>
      <sheetName val="NDS"/>
      <sheetName val="EOSA"/>
      <sheetName val="RF"/>
      <sheetName val="FnPV"/>
      <sheetName val="EIB"/>
      <sheetName val="ZZ_Spolu"/>
      <sheetName val="ZZ_štátne"/>
      <sheetName val="ZZ_samosp"/>
      <sheetName val="VÚC_spolu"/>
      <sheetName val="VÚC_Bratislava"/>
      <sheetName val="VÚC_Trnava"/>
      <sheetName val="VÚC_Trenčín"/>
      <sheetName val="VÚC_Nitra"/>
      <sheetName val="VÚC_Žilina"/>
      <sheetName val="VÚC_B_Bystrica"/>
      <sheetName val="VÚC_Prešov"/>
      <sheetName val="VÚC_Košice"/>
      <sheetName val="DP"/>
      <sheetName val="VÚC+Obce"/>
      <sheetName val="Sociálna_poisťovňa"/>
      <sheetName val="Zdrav_poisťovne"/>
      <sheetName val="Všeobecná"/>
      <sheetName val="Spoločná"/>
      <sheetName val="APOLLO"/>
      <sheetName val="SIDERIA"/>
      <sheetName val="DÔVERA"/>
      <sheetName val="UNION"/>
      <sheetName val="J&amp;T_Európska"/>
      <sheetName val="SUMÁR_cudzina"/>
      <sheetName val="KNR_cudz"/>
      <sheetName val="KP_cudz"/>
      <sheetName val="ÚV_cudz"/>
      <sheetName val="KÚS_cudz"/>
      <sheetName val="NS_cudz"/>
      <sheetName val="GP_cudz"/>
      <sheetName val="NKÚ_cudz"/>
      <sheetName val="MZV_cudz"/>
      <sheetName val="MO_cudz"/>
      <sheetName val="MV_cudz"/>
      <sheetName val="MS_cudz"/>
      <sheetName val="MF_cudz"/>
      <sheetName val="MŽP_cudz"/>
      <sheetName val="MŠkol_cudz"/>
      <sheetName val="MZdr_cudz"/>
      <sheetName val="MPSVR_cudz"/>
      <sheetName val="MK_cudz"/>
      <sheetName val="MH_cudz"/>
      <sheetName val="MPô_cudz"/>
      <sheetName val="MVRR_cudz"/>
      <sheetName val="MDPT_cudz"/>
      <sheetName val="NBÚ_cudz"/>
      <sheetName val="SUMÁR_AK"/>
      <sheetName val="KNR_AK"/>
      <sheetName val="KP_AK"/>
      <sheetName val="ÚV_AK"/>
      <sheetName val="KÚS_AK"/>
      <sheetName val="NS_AK"/>
      <sheetName val="GP_AK"/>
      <sheetName val="NKÚ_AK"/>
      <sheetName val="MZV_AK"/>
      <sheetName val="MO_AK"/>
      <sheetName val="MV_AK"/>
      <sheetName val="MS_AK"/>
      <sheetName val="MF_AK"/>
      <sheetName val="MŽP_AK"/>
      <sheetName val="MŠkol_AK"/>
      <sheetName val="MZdr_AK"/>
      <sheetName val="MPSVR_AK"/>
      <sheetName val="MK_AK"/>
      <sheetName val="MH_AK"/>
      <sheetName val="MPô_AK"/>
      <sheetName val="MVRR_AK"/>
      <sheetName val="MDPT_AK"/>
      <sheetName val="ÚGKK_AK"/>
      <sheetName val="ŠÚ_AK"/>
      <sheetName val="ÚVO_AK"/>
      <sheetName val="ÚRSO_AK"/>
      <sheetName val="ÚJD_AK"/>
      <sheetName val="ÚPV_AK"/>
      <sheetName val="ÚNMS_AK"/>
      <sheetName val="PÚ_AK"/>
      <sheetName val="NBÚ_AK"/>
      <sheetName val="SŠHR_AK"/>
      <sheetName val="RVR_AK"/>
      <sheetName val="KVOP_AK"/>
      <sheetName val="SAV_AK"/>
      <sheetName val="výkaz_RŠ"/>
      <sheetName val="SUMÁR_Upr_rozp_účel"/>
      <sheetName val="ES_Upr_rozp_účel"/>
      <sheetName val="TK_Upr_rozp_účel"/>
      <sheetName val="MK_Upr_rozp_účel"/>
      <sheetName val="AB_Upr_rozp_účel"/>
      <sheetName val="MT_Upr_rozp_účel"/>
      <sheetName val="DJ_Upr_rozp_účel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C9">
            <v>528</v>
          </cell>
          <cell r="D9">
            <v>528</v>
          </cell>
          <cell r="E9">
            <v>505.59999999999997</v>
          </cell>
        </row>
        <row r="10">
          <cell r="C10">
            <v>101</v>
          </cell>
          <cell r="D10">
            <v>101</v>
          </cell>
          <cell r="E10">
            <v>74.099999999999994</v>
          </cell>
        </row>
        <row r="11">
          <cell r="C11">
            <v>543</v>
          </cell>
          <cell r="D11">
            <v>540</v>
          </cell>
          <cell r="E11">
            <v>527.29999999999995</v>
          </cell>
        </row>
        <row r="12">
          <cell r="C12">
            <v>95</v>
          </cell>
          <cell r="D12">
            <v>95</v>
          </cell>
          <cell r="E12">
            <v>90.5</v>
          </cell>
        </row>
        <row r="13">
          <cell r="C13">
            <v>220</v>
          </cell>
          <cell r="D13">
            <v>220</v>
          </cell>
          <cell r="E13">
            <v>198.20000000000002</v>
          </cell>
        </row>
        <row r="14">
          <cell r="C14">
            <v>1921</v>
          </cell>
          <cell r="D14">
            <v>1936</v>
          </cell>
          <cell r="E14">
            <v>1812.3</v>
          </cell>
        </row>
        <row r="15">
          <cell r="C15">
            <v>329</v>
          </cell>
          <cell r="D15">
            <v>329</v>
          </cell>
          <cell r="E15">
            <v>287.5</v>
          </cell>
        </row>
        <row r="16">
          <cell r="C16">
            <v>1201</v>
          </cell>
          <cell r="D16">
            <v>1312</v>
          </cell>
          <cell r="E16">
            <v>1214.2</v>
          </cell>
        </row>
        <row r="17">
          <cell r="C17">
            <v>21406</v>
          </cell>
          <cell r="D17">
            <v>21406</v>
          </cell>
          <cell r="E17">
            <v>19954.2</v>
          </cell>
        </row>
        <row r="18">
          <cell r="C18">
            <v>50477</v>
          </cell>
          <cell r="D18">
            <v>50624</v>
          </cell>
          <cell r="E18">
            <v>49188.1</v>
          </cell>
        </row>
        <row r="19">
          <cell r="C19">
            <v>11725</v>
          </cell>
          <cell r="D19">
            <v>11725</v>
          </cell>
          <cell r="E19">
            <v>11215.9</v>
          </cell>
        </row>
        <row r="20">
          <cell r="C20">
            <v>10563</v>
          </cell>
          <cell r="D20">
            <v>10586</v>
          </cell>
          <cell r="E20">
            <v>10416</v>
          </cell>
        </row>
        <row r="21">
          <cell r="C21">
            <v>793</v>
          </cell>
          <cell r="D21">
            <v>762</v>
          </cell>
          <cell r="E21">
            <v>673.19999999999993</v>
          </cell>
        </row>
        <row r="22">
          <cell r="C22">
            <v>1699</v>
          </cell>
          <cell r="D22">
            <v>2233</v>
          </cell>
          <cell r="E22">
            <v>2106</v>
          </cell>
        </row>
        <row r="23">
          <cell r="C23">
            <v>2397</v>
          </cell>
          <cell r="D23">
            <v>2547</v>
          </cell>
          <cell r="E23">
            <v>2336.8000000000002</v>
          </cell>
        </row>
        <row r="24">
          <cell r="C24">
            <v>13089</v>
          </cell>
          <cell r="D24">
            <v>13579</v>
          </cell>
          <cell r="E24">
            <v>13509.599999999999</v>
          </cell>
        </row>
        <row r="25">
          <cell r="C25">
            <v>1121</v>
          </cell>
          <cell r="D25">
            <v>1256</v>
          </cell>
          <cell r="E25">
            <v>1252</v>
          </cell>
        </row>
        <row r="26">
          <cell r="C26">
            <v>798</v>
          </cell>
          <cell r="D26">
            <v>802</v>
          </cell>
          <cell r="E26">
            <v>774</v>
          </cell>
        </row>
        <row r="27">
          <cell r="C27">
            <v>2765</v>
          </cell>
          <cell r="D27">
            <v>2765</v>
          </cell>
          <cell r="E27">
            <v>2687.3999999999996</v>
          </cell>
        </row>
        <row r="28">
          <cell r="C28">
            <v>1390</v>
          </cell>
          <cell r="D28">
            <v>1401</v>
          </cell>
          <cell r="E28">
            <v>1292.4000000000001</v>
          </cell>
        </row>
        <row r="29">
          <cell r="C29">
            <v>274</v>
          </cell>
          <cell r="D29">
            <v>274</v>
          </cell>
          <cell r="E29">
            <v>247</v>
          </cell>
        </row>
        <row r="30">
          <cell r="C30">
            <v>825</v>
          </cell>
          <cell r="D30">
            <v>826</v>
          </cell>
          <cell r="E30">
            <v>816.40000000000009</v>
          </cell>
        </row>
        <row r="31">
          <cell r="C31">
            <v>206</v>
          </cell>
          <cell r="D31">
            <v>206</v>
          </cell>
          <cell r="E31">
            <v>187.3</v>
          </cell>
        </row>
        <row r="32">
          <cell r="C32">
            <v>123</v>
          </cell>
          <cell r="D32">
            <v>123</v>
          </cell>
          <cell r="E32">
            <v>105.3</v>
          </cell>
        </row>
        <row r="33">
          <cell r="C33">
            <v>113</v>
          </cell>
          <cell r="D33">
            <v>113</v>
          </cell>
          <cell r="E33">
            <v>110</v>
          </cell>
        </row>
        <row r="34">
          <cell r="C34">
            <v>138</v>
          </cell>
          <cell r="D34">
            <v>140</v>
          </cell>
          <cell r="E34">
            <v>137.80000000000001</v>
          </cell>
        </row>
        <row r="35">
          <cell r="C35">
            <v>123</v>
          </cell>
          <cell r="D35">
            <v>123</v>
          </cell>
          <cell r="E35">
            <v>102.80000000000001</v>
          </cell>
        </row>
        <row r="36">
          <cell r="C36">
            <v>68</v>
          </cell>
          <cell r="D36">
            <v>68</v>
          </cell>
          <cell r="E36">
            <v>55</v>
          </cell>
        </row>
        <row r="37">
          <cell r="C37">
            <v>246</v>
          </cell>
          <cell r="D37">
            <v>246</v>
          </cell>
          <cell r="E37">
            <v>209.70000000000002</v>
          </cell>
        </row>
        <row r="38">
          <cell r="C38">
            <v>113</v>
          </cell>
          <cell r="D38">
            <v>113</v>
          </cell>
          <cell r="E38">
            <v>107.19999999999999</v>
          </cell>
        </row>
        <row r="39">
          <cell r="C39">
            <v>57</v>
          </cell>
          <cell r="D39">
            <v>57</v>
          </cell>
          <cell r="E39">
            <v>35</v>
          </cell>
        </row>
        <row r="40">
          <cell r="C40">
            <v>33</v>
          </cell>
          <cell r="D40">
            <v>33</v>
          </cell>
          <cell r="E40">
            <v>28.5</v>
          </cell>
        </row>
        <row r="41">
          <cell r="C41">
            <v>43</v>
          </cell>
          <cell r="D41">
            <v>43</v>
          </cell>
          <cell r="E41">
            <v>37.6</v>
          </cell>
        </row>
        <row r="42">
          <cell r="C42">
            <v>1743</v>
          </cell>
          <cell r="D42">
            <v>1983</v>
          </cell>
          <cell r="E42">
            <v>1903.5</v>
          </cell>
        </row>
      </sheetData>
      <sheetData sheetId="7">
        <row r="9">
          <cell r="C9">
            <v>528</v>
          </cell>
          <cell r="D9">
            <v>528</v>
          </cell>
          <cell r="E9">
            <v>505.59999999999997</v>
          </cell>
          <cell r="I9">
            <v>11825411</v>
          </cell>
          <cell r="J9">
            <v>12201760</v>
          </cell>
        </row>
        <row r="10">
          <cell r="C10">
            <v>101</v>
          </cell>
          <cell r="D10">
            <v>101</v>
          </cell>
          <cell r="E10">
            <v>74.099999999999994</v>
          </cell>
          <cell r="I10">
            <v>1556573</v>
          </cell>
          <cell r="J10">
            <v>1658498</v>
          </cell>
        </row>
        <row r="11">
          <cell r="C11">
            <v>543</v>
          </cell>
          <cell r="D11">
            <v>540</v>
          </cell>
          <cell r="E11">
            <v>527.29999999999995</v>
          </cell>
          <cell r="I11">
            <v>4887091</v>
          </cell>
          <cell r="J11">
            <v>5094189</v>
          </cell>
        </row>
        <row r="12">
          <cell r="C12">
            <v>95</v>
          </cell>
          <cell r="D12">
            <v>95</v>
          </cell>
          <cell r="E12">
            <v>90.5</v>
          </cell>
          <cell r="I12">
            <v>2095725</v>
          </cell>
          <cell r="J12">
            <v>2116920</v>
          </cell>
        </row>
        <row r="13">
          <cell r="C13">
            <v>204</v>
          </cell>
          <cell r="D13">
            <v>204</v>
          </cell>
          <cell r="E13">
            <v>186.9</v>
          </cell>
          <cell r="I13">
            <v>5954058</v>
          </cell>
          <cell r="J13">
            <v>5860277</v>
          </cell>
        </row>
        <row r="14">
          <cell r="C14">
            <v>301</v>
          </cell>
          <cell r="D14">
            <v>301</v>
          </cell>
          <cell r="E14">
            <v>286</v>
          </cell>
          <cell r="I14">
            <v>8319702</v>
          </cell>
          <cell r="J14">
            <v>8363783</v>
          </cell>
        </row>
        <row r="15">
          <cell r="C15">
            <v>329</v>
          </cell>
          <cell r="D15">
            <v>329</v>
          </cell>
          <cell r="E15">
            <v>287.5</v>
          </cell>
          <cell r="I15">
            <v>4702775</v>
          </cell>
          <cell r="J15">
            <v>4780630</v>
          </cell>
        </row>
        <row r="16">
          <cell r="C16">
            <v>1171</v>
          </cell>
          <cell r="D16">
            <v>1282</v>
          </cell>
          <cell r="E16">
            <v>1188.2</v>
          </cell>
          <cell r="I16">
            <v>46507264</v>
          </cell>
          <cell r="J16">
            <v>49269063</v>
          </cell>
        </row>
        <row r="17">
          <cell r="C17">
            <v>644</v>
          </cell>
          <cell r="D17">
            <v>644</v>
          </cell>
          <cell r="E17">
            <v>541.20000000000005</v>
          </cell>
          <cell r="I17">
            <v>9275287</v>
          </cell>
          <cell r="J17">
            <v>9060237</v>
          </cell>
        </row>
        <row r="18">
          <cell r="C18">
            <v>1106</v>
          </cell>
          <cell r="D18">
            <v>1347</v>
          </cell>
          <cell r="E18">
            <v>1175.7</v>
          </cell>
          <cell r="I18">
            <v>12331823</v>
          </cell>
          <cell r="J18">
            <v>15524705</v>
          </cell>
        </row>
        <row r="19">
          <cell r="C19">
            <v>358</v>
          </cell>
          <cell r="D19">
            <v>362</v>
          </cell>
          <cell r="E19">
            <v>326</v>
          </cell>
          <cell r="I19">
            <v>3515601</v>
          </cell>
          <cell r="J19">
            <v>5003080</v>
          </cell>
        </row>
        <row r="20">
          <cell r="C20">
            <v>708</v>
          </cell>
          <cell r="D20">
            <v>729</v>
          </cell>
          <cell r="E20">
            <v>680</v>
          </cell>
          <cell r="I20">
            <v>10435328</v>
          </cell>
          <cell r="J20">
            <v>10651628</v>
          </cell>
        </row>
        <row r="21">
          <cell r="C21">
            <v>521</v>
          </cell>
          <cell r="D21">
            <v>490</v>
          </cell>
          <cell r="E21">
            <v>450.3</v>
          </cell>
          <cell r="I21">
            <v>4430137</v>
          </cell>
          <cell r="J21">
            <v>4973406</v>
          </cell>
        </row>
        <row r="22">
          <cell r="C22">
            <v>534</v>
          </cell>
          <cell r="D22">
            <v>562</v>
          </cell>
          <cell r="E22">
            <v>522.4</v>
          </cell>
          <cell r="I22">
            <v>5801298</v>
          </cell>
          <cell r="J22">
            <v>7775735</v>
          </cell>
        </row>
        <row r="23">
          <cell r="C23">
            <v>291</v>
          </cell>
          <cell r="D23">
            <v>291</v>
          </cell>
          <cell r="E23">
            <v>270.8</v>
          </cell>
          <cell r="I23">
            <v>2713248</v>
          </cell>
          <cell r="J23">
            <v>3550790</v>
          </cell>
        </row>
        <row r="24">
          <cell r="C24">
            <v>404</v>
          </cell>
          <cell r="D24">
            <v>475</v>
          </cell>
          <cell r="E24">
            <v>418.5</v>
          </cell>
          <cell r="I24">
            <v>5554019</v>
          </cell>
          <cell r="J24">
            <v>6013421</v>
          </cell>
        </row>
        <row r="25">
          <cell r="C25">
            <v>182</v>
          </cell>
          <cell r="D25">
            <v>186</v>
          </cell>
          <cell r="E25">
            <v>183.5</v>
          </cell>
          <cell r="I25">
            <v>2331218</v>
          </cell>
          <cell r="J25">
            <v>2600984</v>
          </cell>
        </row>
        <row r="26">
          <cell r="C26">
            <v>423</v>
          </cell>
          <cell r="D26">
            <v>427</v>
          </cell>
          <cell r="E26">
            <v>409</v>
          </cell>
          <cell r="I26">
            <v>4662177</v>
          </cell>
          <cell r="J26">
            <v>5405445</v>
          </cell>
        </row>
        <row r="27">
          <cell r="C27">
            <v>602</v>
          </cell>
          <cell r="D27">
            <v>602</v>
          </cell>
          <cell r="E27">
            <v>551</v>
          </cell>
          <cell r="I27">
            <v>4481515</v>
          </cell>
          <cell r="J27">
            <v>4724297</v>
          </cell>
        </row>
        <row r="28">
          <cell r="C28">
            <v>641</v>
          </cell>
          <cell r="D28">
            <v>651</v>
          </cell>
          <cell r="E28">
            <v>589.80000000000007</v>
          </cell>
          <cell r="I28">
            <v>7454718</v>
          </cell>
          <cell r="J28">
            <v>7636089</v>
          </cell>
        </row>
        <row r="29">
          <cell r="C29">
            <v>81</v>
          </cell>
          <cell r="D29">
            <v>81</v>
          </cell>
          <cell r="E29">
            <v>64.599999999999994</v>
          </cell>
          <cell r="I29">
            <v>1157811</v>
          </cell>
          <cell r="J29">
            <v>1299405</v>
          </cell>
        </row>
        <row r="30">
          <cell r="C30">
            <v>825</v>
          </cell>
          <cell r="D30">
            <v>826</v>
          </cell>
          <cell r="E30">
            <v>816.40000000000009</v>
          </cell>
          <cell r="I30">
            <v>7550107</v>
          </cell>
          <cell r="J30">
            <v>9341142</v>
          </cell>
        </row>
        <row r="31">
          <cell r="C31">
            <v>206</v>
          </cell>
          <cell r="D31">
            <v>206</v>
          </cell>
          <cell r="E31">
            <v>187.3</v>
          </cell>
          <cell r="I31">
            <v>3630977</v>
          </cell>
          <cell r="J31">
            <v>3343979</v>
          </cell>
        </row>
        <row r="33">
          <cell r="C33">
            <v>113</v>
          </cell>
          <cell r="D33">
            <v>113</v>
          </cell>
          <cell r="E33">
            <v>110</v>
          </cell>
          <cell r="I33">
            <v>2754150</v>
          </cell>
          <cell r="J33">
            <v>2826274</v>
          </cell>
        </row>
        <row r="34">
          <cell r="C34">
            <v>138</v>
          </cell>
          <cell r="D34">
            <v>140</v>
          </cell>
          <cell r="E34">
            <v>137.80000000000001</v>
          </cell>
          <cell r="I34">
            <v>1464921</v>
          </cell>
          <cell r="J34">
            <v>1535342</v>
          </cell>
        </row>
        <row r="35">
          <cell r="C35">
            <v>104</v>
          </cell>
          <cell r="D35">
            <v>100</v>
          </cell>
          <cell r="E35">
            <v>84.9</v>
          </cell>
          <cell r="I35">
            <v>1451917</v>
          </cell>
          <cell r="J35">
            <v>1434322</v>
          </cell>
        </row>
        <row r="36">
          <cell r="C36">
            <v>68</v>
          </cell>
          <cell r="D36">
            <v>68</v>
          </cell>
          <cell r="E36">
            <v>55</v>
          </cell>
          <cell r="I36">
            <v>1067875</v>
          </cell>
          <cell r="J36">
            <v>1123905</v>
          </cell>
        </row>
        <row r="37">
          <cell r="C37">
            <v>246</v>
          </cell>
          <cell r="D37">
            <v>246</v>
          </cell>
          <cell r="E37">
            <v>209.70000000000002</v>
          </cell>
          <cell r="I37">
            <v>4439766</v>
          </cell>
          <cell r="J37">
            <v>4516355</v>
          </cell>
        </row>
        <row r="38">
          <cell r="C38">
            <v>113</v>
          </cell>
          <cell r="D38">
            <v>113</v>
          </cell>
          <cell r="E38">
            <v>107.19999999999999</v>
          </cell>
          <cell r="I38">
            <v>1416632</v>
          </cell>
          <cell r="J38">
            <v>1487813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D13">
            <v>22186</v>
          </cell>
        </row>
        <row r="16">
          <cell r="D16">
            <v>4303</v>
          </cell>
        </row>
        <row r="25">
          <cell r="D25">
            <v>356097429</v>
          </cell>
        </row>
        <row r="28">
          <cell r="D28">
            <v>61678169</v>
          </cell>
        </row>
      </sheetData>
      <sheetData sheetId="27">
        <row r="13">
          <cell r="D13">
            <v>4493.5</v>
          </cell>
        </row>
        <row r="25">
          <cell r="D25">
            <v>69051718</v>
          </cell>
        </row>
      </sheetData>
      <sheetData sheetId="28">
        <row r="15">
          <cell r="D15">
            <v>3006</v>
          </cell>
        </row>
        <row r="27">
          <cell r="D27">
            <v>44305415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3">
          <cell r="D13">
            <v>188.8</v>
          </cell>
        </row>
        <row r="25">
          <cell r="D25">
            <v>4142583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M 2015 APARAT"/>
      <sheetName val="ZAM 2015 PRO"/>
      <sheetName val="ZAM 2015 PRO RŠ"/>
      <sheetName val="ZAM 2015 RO (suma) bez RŠ"/>
      <sheetName val="ZAM 2015 RO (suma) s RŠ"/>
      <sheetName val="ZAM 2015 PO"/>
      <sheetName val="ZAM 2015 PO RŠ"/>
      <sheetName val="ZAM 2015 PO (suma) s RŠ"/>
      <sheetName val="ZAM 2015 VVŠ"/>
      <sheetName val="ZAM 2015 RŠ"/>
      <sheetName val="ZAM 2015 RŠ obec"/>
      <sheetName val="ZAM 2015 RŠ VÚC"/>
      <sheetName val="ZAM 2015 RŠ cirkev"/>
      <sheetName val="ZAM 2015 RŠ súkr"/>
      <sheetName val="ZAM 2015 OBCE KAP"/>
      <sheetName val="ZAM 2015 OBCE VPS"/>
      <sheetName val="ZAM 2015 PO + OSTAT"/>
      <sheetName val="ZAM 2015 SUMA + DUCH"/>
      <sheetName val="ZAM 2016 APARAT"/>
      <sheetName val="ZAM 2016 PRO"/>
      <sheetName val="ZAM 2016 PRO RŠ"/>
      <sheetName val="ZAM 2016 RO (suma) bez RŠ"/>
      <sheetName val="ZAM 2016 RO (suma) s RŠ"/>
      <sheetName val="ZAM 2016 PO"/>
      <sheetName val="ZAM 2016 PO RŠ"/>
      <sheetName val="ZAM 2016 PO (suma) s RŠ"/>
      <sheetName val="ZAM 2016 VVŠ"/>
      <sheetName val="ZAM 2016 RŠ"/>
      <sheetName val="ZAM 2016 RŠ obec"/>
      <sheetName val="ZAM 2016 RŠ VÚC"/>
      <sheetName val="ZAM 2016 RŠ cirkev"/>
      <sheetName val="ZAM 2016 RŠ súkr"/>
      <sheetName val="ZAM 2016 OBCE KAP"/>
      <sheetName val="ZAM 2016 OBCE VPS"/>
      <sheetName val="ZAM 2016 PO + OSTAT"/>
      <sheetName val="ZAM 2016 SUMA + DUCH"/>
      <sheetName val="ZAM 2017 APARAT"/>
      <sheetName val="ZAM 2017 PRO"/>
      <sheetName val="ZAM 2017 PRO RŠ"/>
      <sheetName val="ZAM 2017 RO (suma) bez RŠ"/>
      <sheetName val="ZAM 2017 RO (suma) s RŠ"/>
      <sheetName val="ZAM 2017 PO"/>
      <sheetName val="ZAM 2017 PO RŠ"/>
      <sheetName val="ZAM 2017 PO (suma) s RŠ"/>
      <sheetName val="ZAM 2017 VVŠ"/>
      <sheetName val="ZAM 2017 RŠ"/>
      <sheetName val="ZAM 2017 RŠ obec"/>
      <sheetName val="ZAM 2017 RŠ VÚC"/>
      <sheetName val="ZAM 2017 RŠ cirkev"/>
      <sheetName val="ZAM 2017 RŠ súkr"/>
      <sheetName val="ZAM 2017 OBCE KAP"/>
      <sheetName val="ZAM 2017 OBCE VPS"/>
      <sheetName val="ZAM 2017 PO + OSTAT"/>
      <sheetName val="ZAM 2017 SUMA + DUCH"/>
      <sheetName val="MZDA 2015 APARAT"/>
      <sheetName val="MZDA 2015 PRO"/>
      <sheetName val="MZDA 2015 PRO RŠ"/>
      <sheetName val="MZDA 2015 RO (suma) bez RŠ"/>
      <sheetName val="MZDA 2015 RO (suma) s RŠ"/>
      <sheetName val="MZDA 2015 PO"/>
      <sheetName val="MZDA 2015 PO RŠ"/>
      <sheetName val="MZDA 2015 PO (suma) s RŠ"/>
      <sheetName val="MZDA 2015 VVŠ"/>
      <sheetName val="MZDA 2015 RŠ"/>
      <sheetName val="MZDA 2015 RŠ obec"/>
      <sheetName val="MZDA 2015 RŠ VÚC"/>
      <sheetName val="MZDA 2015 RŠ cirkev"/>
      <sheetName val="MZDA 2015 RŠ súkr"/>
      <sheetName val="MZDA 2015 OBCE KAP"/>
      <sheetName val="MZDA 2015 OBCE VPS"/>
      <sheetName val="MZDA 2015 PO + OSTAT"/>
      <sheetName val="MZDA 2015 SUMA + DUCH"/>
      <sheetName val="MZDA 2016 APARAT"/>
      <sheetName val="MZDA 2016 PRO"/>
      <sheetName val="MZDA 2016 PRO RŠ"/>
      <sheetName val="MZDA 2016 RO (suma) bez RŠ"/>
      <sheetName val="MZDA 2016 RO (suma) s RŠ"/>
      <sheetName val="MZDA 2016 PO"/>
      <sheetName val="MZDA 2016 PO RŠ"/>
      <sheetName val="MZDA 2016 PO (suma) s RŠ"/>
      <sheetName val="MZDA 2016 VVŠ"/>
      <sheetName val="MZDA 2016 RŠ"/>
      <sheetName val="MZDA 2016 RŠ obec"/>
      <sheetName val="MZDA 2016 RŠ VÚC"/>
      <sheetName val="MZDA 2016 RŠ cirkev"/>
      <sheetName val="MZDA 2016 RŠ súkr"/>
      <sheetName val="MZDA 2016 OBCE KAP"/>
      <sheetName val="MZDA 2016 OBCE VPS"/>
      <sheetName val="MZDA 2016 PO + OSTAT"/>
      <sheetName val="MZDA 2016 SUMA + DUCH"/>
      <sheetName val="MZDA 2017 APARAT"/>
      <sheetName val="MZDA 2017 PRO"/>
      <sheetName val="MZDA 2017 PRO RŠ"/>
      <sheetName val="MZDA 2017 RO (suma) bez RŠ"/>
      <sheetName val="MZDA 2017 RO (suma) s RŠ"/>
      <sheetName val="MZDA 2017 PO"/>
      <sheetName val="MZDA 2017 PO RŠ"/>
      <sheetName val="MZDA 2017 PO (suma) s RŠ"/>
      <sheetName val="MZDA 2017 VVŠ"/>
      <sheetName val="MZDA 2017 RŠ"/>
      <sheetName val="MZDA 2017 RŠ obec"/>
      <sheetName val="MZDA 2017 RŠ VÚC"/>
      <sheetName val="MZDA 2017 RŠ cirkev"/>
      <sheetName val="MZDA 2017 RŠ súkr"/>
      <sheetName val="MZDA 2017 OBCE KAP"/>
      <sheetName val="MZDA 2017 OBCE VPS"/>
      <sheetName val="MZDA 2017 PO + OSTAT"/>
      <sheetName val="MZDA 2017 SUMA + DUCH"/>
      <sheetName val="POISTNE 2015 APARAT"/>
      <sheetName val="POISTNE 2015 PRO"/>
      <sheetName val="POISTNE 2015 PRO RŠ"/>
      <sheetName val="POISTNE 2015 RO (suma) bez RŠ"/>
      <sheetName val="POISTNE 2015 RO (suma) s RŠ"/>
      <sheetName val="POISTNE 2015 PO"/>
      <sheetName val="POISTNE 2015 PO RŠ"/>
      <sheetName val="POISTNE 2015 PO (suma) s RŠ"/>
      <sheetName val="POISTNE 2015 VVŠ"/>
      <sheetName val="POISTNE 2015 RŠ"/>
      <sheetName val="POISTNE 2015 RŠ obec"/>
      <sheetName val="POISTNE 2015 RŠ VÚC"/>
      <sheetName val="POISTNE 2015 RŠ cirkev"/>
      <sheetName val="POISTNE 2015 RŠ súkr"/>
      <sheetName val="POISTNE 2015 OBCE KAP"/>
      <sheetName val="POISTNE 2015 OBCE VPS"/>
      <sheetName val="POISTNE 2015 PO + OSTAT"/>
      <sheetName val="POISTNE 2015 SUMA + DUCH"/>
      <sheetName val="POISTNE 2016 APARAT"/>
      <sheetName val="POISTNE 2016 PRO"/>
      <sheetName val="POISTNE 2016 PRO RŠ"/>
      <sheetName val="POISTNE 2016 RO (suma) bez RŠ"/>
      <sheetName val="POISTNE 2016 RO (suma) s RŠ"/>
      <sheetName val="POISTNE 2016 PO"/>
      <sheetName val="POISTNE 2016 PO RŠ"/>
      <sheetName val="POISTNE 2016 PO (suma) s RŠ"/>
      <sheetName val="POISTNE 2016 VVŠ"/>
      <sheetName val="POISTNE 2016 RŠ"/>
      <sheetName val="POISTNE 2016 RŠ obec"/>
      <sheetName val="POISTNE 2016 RŠ VÚC"/>
      <sheetName val="POISTNE 2016 RŠ cirkev"/>
      <sheetName val="POISTNE 2016 RŠ súkr"/>
      <sheetName val="POISTNE 2016 OBCE KAP"/>
      <sheetName val="POISTNE 2016 OBCE VPS"/>
      <sheetName val="POISTNE 2016 PO + OSTAT"/>
      <sheetName val="POISTNE 2016 SUMA + DUCH"/>
      <sheetName val="POISTNE 2017 APARAT"/>
      <sheetName val="POISTNE 2017 PRO"/>
      <sheetName val="POISTNE 2017 PRO RŠ"/>
      <sheetName val="POISTNE 2017 RO (suma) bez RŠ"/>
      <sheetName val="POISTNE 2017 RO (suma) s RŠ"/>
      <sheetName val="POISTNE 2017 PO"/>
      <sheetName val="POISTNE 2017 PO RŠ"/>
      <sheetName val="POISTNE 2017 PO (suma) s RŠ"/>
      <sheetName val="POISTNE 2017 VVŠ"/>
      <sheetName val="POISTNE 2017 RŠ"/>
      <sheetName val="POISTNE 2017 RŠ obec"/>
      <sheetName val="POISTNE 2017 RŠ VÚC"/>
      <sheetName val="POISTNE 2017 RŠ cirkev"/>
      <sheetName val="POISTNE 2017 RŠ súkr"/>
      <sheetName val="POISTNE 2017 OBCE KAP"/>
      <sheetName val="POISTNE 2017 OBCE VPS"/>
      <sheetName val="POISTNE 2017 PO + OSTAT"/>
      <sheetName val="POISTNE 2017 SUMA + DUCH"/>
      <sheetName val="PMV 2015 APARAT"/>
      <sheetName val="PMV 2015 PRO"/>
      <sheetName val="PMV 2015 PRO RŠ"/>
      <sheetName val="PMV 2015 RO (suma) bez RŠ"/>
      <sheetName val="PMV 2015 RO (suma) s RŠ"/>
      <sheetName val="PMV 2015 PO"/>
      <sheetName val="PMV 2015 PO RŠ"/>
      <sheetName val="PMV 2015 PO (suma) s RŠ"/>
      <sheetName val="PMV 2015 VVŠ"/>
      <sheetName val="PMV 2015 RŠ"/>
      <sheetName val="PMV 2015 RŠ obec"/>
      <sheetName val="PMV 2015 RŠ VÚC"/>
      <sheetName val="PMV 2015 RŠ cirkev"/>
      <sheetName val="PMV 2015 RŠ súkr"/>
      <sheetName val="PMV 2015 OBCE KAP"/>
      <sheetName val="PMV 2015 OBCE VPS"/>
      <sheetName val="PMV 2015 PO + OSTAT"/>
      <sheetName val="PMV 2015 SUMA + DUCH"/>
      <sheetName val="PMV 2016 APARAT"/>
      <sheetName val="PMV 2016 PRO"/>
      <sheetName val="PMV 2016 PRO RŠ"/>
      <sheetName val="PMV 2016 RO (suma) bez RŠ"/>
      <sheetName val="PMV 2016 RO (suma) s RŠ"/>
      <sheetName val="PMV 2016 PO"/>
      <sheetName val="PMV 2016 PO RŠ"/>
      <sheetName val="PMV 2016 PO (suma) s RŠ"/>
      <sheetName val="PMV 2016 VVŠ"/>
      <sheetName val="PMV 2016 RŠ"/>
      <sheetName val="PMV 2016 RŠ obec"/>
      <sheetName val="PMV 2016 RŠ VÚC"/>
      <sheetName val="PMV 2016 RŠ cirkev"/>
      <sheetName val="PMV 2016 RŠ súkr"/>
      <sheetName val="PMV 2016 OBCE KAP"/>
      <sheetName val="PMV 2016 OBCE VPS"/>
      <sheetName val="PMV 2016 PO + OSTAT"/>
      <sheetName val="PMV 2016 SUMA + DUCH"/>
      <sheetName val="PMV 2017 APARAT"/>
      <sheetName val="PMV 2017 PRO"/>
      <sheetName val="PMV 2017 PRO RŠ"/>
      <sheetName val="PMV 2017 RO (suma) bez RŠ"/>
      <sheetName val="PMV 2017 RO (suma) s RŠ"/>
      <sheetName val="PMV 2017 PO"/>
      <sheetName val="PMV 2017 PO RŠ"/>
      <sheetName val="PMV 2017 PO (suma) s RŠ"/>
      <sheetName val="PMV 2017 VVŠ"/>
      <sheetName val="PMV 2017 RŠ"/>
      <sheetName val="PMV 2017 RŠ obec"/>
      <sheetName val="PMV 2017 RŠ VÚC"/>
      <sheetName val="PMV 2017 RŠ cirkev"/>
      <sheetName val="PMV 2017 RŠ súkr"/>
      <sheetName val="PMV 2017 OBCE KAP"/>
      <sheetName val="PMV 2017 OBCE VPS"/>
      <sheetName val="PMV 2017 PO + OSTAT"/>
      <sheetName val="PMV 2017 SUMA + DUCH"/>
      <sheetName val="OV 2015 APARAT"/>
      <sheetName val="OV 2015 PRO"/>
      <sheetName val="OV 2015 PRO RŠ"/>
      <sheetName val="OV 2015 RO (suma) bez RŠ"/>
      <sheetName val="OV 2015 RO (suma) s RŠ"/>
      <sheetName val="OV 2015 PO"/>
      <sheetName val="OV 2015 PO RŠ"/>
      <sheetName val="OV 2015 PO (suma) s RŠ"/>
      <sheetName val="OV 2015 VVŠ"/>
      <sheetName val="OV 2015 RŠ"/>
      <sheetName val="OV 2015 RŠ obec"/>
      <sheetName val="OV 2015 RŠ VÚC"/>
      <sheetName val="OV 2015 RŠ cirkev"/>
      <sheetName val="OV 2015 RŠ súkr"/>
      <sheetName val="OV 2015 OBCE KAP"/>
      <sheetName val="OV 2015 OBCE VPS"/>
      <sheetName val="OV 2015 PO + OSTAT"/>
      <sheetName val="OV 2015 SUMA + DUCH"/>
      <sheetName val="OV 2016 APARAT"/>
      <sheetName val="OV 2016 PRO"/>
      <sheetName val="OV 2016 PRO RŠ"/>
      <sheetName val="OV 2016 RO (suma) bez RŠ"/>
      <sheetName val="OV 2016 RO (suma) s RŠ"/>
      <sheetName val="OV 2016 PO"/>
      <sheetName val="OV 2016 PO RŠ"/>
      <sheetName val="OV 2016 PO (suma) s RŠ"/>
      <sheetName val="OV 2016 VVŠ"/>
      <sheetName val="OV 2016 RŠ"/>
      <sheetName val="OV 2016 RŠ obec"/>
      <sheetName val="OV 2016 RŠ VÚC"/>
      <sheetName val="OV 2016 RŠ cirkev"/>
      <sheetName val="OV 2016 RŠ súkr"/>
      <sheetName val="OV 2016 OBCE KAP"/>
      <sheetName val="OV 2016 OBCE VPS"/>
      <sheetName val="OV 2016 PO + OSTAT"/>
      <sheetName val="OV 2016 SUMA + DUCH"/>
      <sheetName val="OV 2017 APARAT"/>
      <sheetName val="OV 2017 PRO"/>
      <sheetName val="OV 2017 PRO RŠ"/>
      <sheetName val="OV 2017 RO (suma) bez RŠ"/>
      <sheetName val="OV 2017 RO (suma) s RŠ"/>
      <sheetName val="OV 2017 PO"/>
      <sheetName val="OV 2017 PO RŠ"/>
      <sheetName val="OV 2017 PO (suma) s RŠ"/>
      <sheetName val="OV 2017 VVŠ"/>
      <sheetName val="OV 2017 RŠ"/>
      <sheetName val="OV 2017 RŠ obec"/>
      <sheetName val="OV 2017 RŠ VÚC"/>
      <sheetName val="OV 2017 RŠ cirkev"/>
      <sheetName val="OV 2017 RŠ súkr"/>
      <sheetName val="OV 2017 OBCE KAP"/>
      <sheetName val="OV 2017 OBCE VPS"/>
      <sheetName val="OV 2017 PO + OSTAT"/>
      <sheetName val="OV 2017 SUMA + DUCH"/>
      <sheetName val="ZAM 2014 RO (suma) s RŠ"/>
      <sheetName val="MZDA 2014 RO (suma) s RŠ"/>
    </sheetNames>
    <sheetDataSet>
      <sheetData sheetId="0"/>
      <sheetData sheetId="1"/>
      <sheetData sheetId="2"/>
      <sheetData sheetId="3"/>
      <sheetData sheetId="4">
        <row r="24">
          <cell r="N24">
            <v>4414</v>
          </cell>
          <cell r="P24">
            <v>23047</v>
          </cell>
        </row>
        <row r="27">
          <cell r="P27">
            <v>4797</v>
          </cell>
        </row>
        <row r="28">
          <cell r="O28">
            <v>3124</v>
          </cell>
        </row>
        <row r="47">
          <cell r="P47">
            <v>216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5">
          <cell r="Q25">
            <v>56767197</v>
          </cell>
          <cell r="S25">
            <v>352352837</v>
          </cell>
        </row>
        <row r="28">
          <cell r="S28">
            <v>66813544</v>
          </cell>
        </row>
        <row r="29">
          <cell r="R29">
            <v>39460521</v>
          </cell>
        </row>
        <row r="48">
          <cell r="S48">
            <v>4200044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 refreshError="1"/>
      <sheetData sheetId="271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L105"/>
  <sheetViews>
    <sheetView tabSelected="1" zoomScale="110" zoomScaleNormal="110" workbookViewId="0">
      <selection activeCell="A5" sqref="A5"/>
    </sheetView>
  </sheetViews>
  <sheetFormatPr defaultColWidth="11.42578125" defaultRowHeight="15" x14ac:dyDescent="0.2"/>
  <cols>
    <col min="1" max="1" width="56.140625" style="24" customWidth="1"/>
    <col min="2" max="2" width="10.42578125" style="15" customWidth="1"/>
    <col min="3" max="3" width="9.85546875" style="15" customWidth="1"/>
    <col min="4" max="4" width="11.42578125" style="15" bestFit="1" customWidth="1"/>
    <col min="5" max="5" width="10.42578125" style="15" customWidth="1"/>
    <col min="6" max="6" width="9.7109375" style="15" customWidth="1"/>
    <col min="7" max="8" width="11.85546875" style="15" customWidth="1"/>
    <col min="9" max="9" width="12" style="15" customWidth="1"/>
    <col min="10" max="10" width="11.85546875" style="15" customWidth="1"/>
    <col min="11" max="11" width="11.42578125" style="15"/>
    <col min="12" max="12" width="14.85546875" style="15" bestFit="1" customWidth="1"/>
    <col min="13" max="16384" width="11.42578125" style="15"/>
  </cols>
  <sheetData>
    <row r="1" spans="1:11" s="1" customFormat="1" ht="92.25" customHeight="1" thickBot="1" x14ac:dyDescent="0.35">
      <c r="A1" s="62" t="s">
        <v>55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s="2" customFormat="1" ht="30" customHeight="1" x14ac:dyDescent="0.3">
      <c r="A2" s="64" t="s">
        <v>0</v>
      </c>
      <c r="B2" s="67" t="s">
        <v>1</v>
      </c>
      <c r="C2" s="68"/>
      <c r="D2" s="68"/>
      <c r="E2" s="68"/>
      <c r="F2" s="68"/>
      <c r="G2" s="68"/>
      <c r="H2" s="67" t="s">
        <v>45</v>
      </c>
      <c r="I2" s="68"/>
      <c r="J2" s="69"/>
    </row>
    <row r="3" spans="1:11" s="2" customFormat="1" ht="33.75" customHeight="1" x14ac:dyDescent="0.3">
      <c r="A3" s="65"/>
      <c r="B3" s="70" t="s">
        <v>2</v>
      </c>
      <c r="C3" s="71"/>
      <c r="D3" s="72"/>
      <c r="E3" s="73" t="s">
        <v>3</v>
      </c>
      <c r="F3" s="74"/>
      <c r="G3" s="75"/>
      <c r="H3" s="76" t="s">
        <v>4</v>
      </c>
      <c r="I3" s="77"/>
      <c r="J3" s="78"/>
    </row>
    <row r="4" spans="1:11" s="2" customFormat="1" ht="48.75" customHeight="1" thickBot="1" x14ac:dyDescent="0.25">
      <c r="A4" s="66"/>
      <c r="B4" s="3" t="s">
        <v>62</v>
      </c>
      <c r="C4" s="4" t="s">
        <v>56</v>
      </c>
      <c r="D4" s="5" t="s">
        <v>57</v>
      </c>
      <c r="E4" s="4" t="s">
        <v>62</v>
      </c>
      <c r="F4" s="4" t="s">
        <v>56</v>
      </c>
      <c r="G4" s="4" t="s">
        <v>57</v>
      </c>
      <c r="H4" s="3" t="s">
        <v>61</v>
      </c>
      <c r="I4" s="4" t="s">
        <v>56</v>
      </c>
      <c r="J4" s="55" t="s">
        <v>57</v>
      </c>
    </row>
    <row r="5" spans="1:11" s="11" customFormat="1" ht="12" customHeight="1" thickTop="1" thickBot="1" x14ac:dyDescent="0.25">
      <c r="A5" s="6" t="s">
        <v>5</v>
      </c>
      <c r="B5" s="7">
        <v>1</v>
      </c>
      <c r="C5" s="8">
        <v>2</v>
      </c>
      <c r="D5" s="8">
        <v>3</v>
      </c>
      <c r="E5" s="8">
        <v>4</v>
      </c>
      <c r="F5" s="8">
        <v>5</v>
      </c>
      <c r="G5" s="9">
        <v>6</v>
      </c>
      <c r="H5" s="7">
        <v>7</v>
      </c>
      <c r="I5" s="8">
        <v>8</v>
      </c>
      <c r="J5" s="10">
        <v>9</v>
      </c>
    </row>
    <row r="6" spans="1:11" ht="21" customHeight="1" thickTop="1" x14ac:dyDescent="0.2">
      <c r="A6" s="12" t="s">
        <v>6</v>
      </c>
      <c r="B6" s="13">
        <f>[1]RO_Spolu_vzorce!$C9</f>
        <v>528</v>
      </c>
      <c r="C6" s="14">
        <f>[1]RO_Spolu_vzorce!D9</f>
        <v>528</v>
      </c>
      <c r="D6" s="14">
        <f>ROUND([1]RO_Spolu_vzorce!$E9,0)</f>
        <v>506</v>
      </c>
      <c r="E6" s="14">
        <f>[1]Aparáty_vzorce!C9</f>
        <v>528</v>
      </c>
      <c r="F6" s="14">
        <f>[1]Aparáty_vzorce!D9</f>
        <v>528</v>
      </c>
      <c r="G6" s="46">
        <f>ROUND([1]Aparáty_vzorce!$E9,0)</f>
        <v>506</v>
      </c>
      <c r="H6" s="13">
        <f>ROUND([1]Aparáty_vzorce!I9/1000,0)</f>
        <v>11825</v>
      </c>
      <c r="I6" s="14">
        <f>ROUND([1]Aparáty_vzorce!J9/1000,0)</f>
        <v>12202</v>
      </c>
      <c r="J6" s="52">
        <v>12202</v>
      </c>
    </row>
    <row r="7" spans="1:11" ht="21" customHeight="1" x14ac:dyDescent="0.2">
      <c r="A7" s="16" t="s">
        <v>7</v>
      </c>
      <c r="B7" s="13">
        <f>[1]RO_Spolu_vzorce!$C10</f>
        <v>101</v>
      </c>
      <c r="C7" s="14">
        <f>[1]RO_Spolu_vzorce!D10</f>
        <v>101</v>
      </c>
      <c r="D7" s="14">
        <f>ROUND([1]RO_Spolu_vzorce!$E10,0)</f>
        <v>74</v>
      </c>
      <c r="E7" s="17">
        <f>[1]Aparáty_vzorce!C10</f>
        <v>101</v>
      </c>
      <c r="F7" s="17">
        <f>[1]Aparáty_vzorce!D10</f>
        <v>101</v>
      </c>
      <c r="G7" s="47">
        <f>ROUND([1]Aparáty_vzorce!$E10,0)</f>
        <v>74</v>
      </c>
      <c r="H7" s="48">
        <f>ROUND([1]Aparáty_vzorce!I10/1000,0)</f>
        <v>1557</v>
      </c>
      <c r="I7" s="17">
        <f>ROUND([1]Aparáty_vzorce!J10/1000,0)+1</f>
        <v>1659</v>
      </c>
      <c r="J7" s="53">
        <v>1658</v>
      </c>
    </row>
    <row r="8" spans="1:11" ht="21" customHeight="1" x14ac:dyDescent="0.2">
      <c r="A8" s="16" t="s">
        <v>8</v>
      </c>
      <c r="B8" s="13">
        <f>[1]RO_Spolu_vzorce!$C11</f>
        <v>543</v>
      </c>
      <c r="C8" s="14">
        <f>[1]RO_Spolu_vzorce!D11</f>
        <v>540</v>
      </c>
      <c r="D8" s="14">
        <f>ROUND([1]RO_Spolu_vzorce!$E11,0)</f>
        <v>527</v>
      </c>
      <c r="E8" s="17">
        <f>[1]Aparáty_vzorce!C11</f>
        <v>543</v>
      </c>
      <c r="F8" s="17">
        <f>[1]Aparáty_vzorce!D11</f>
        <v>540</v>
      </c>
      <c r="G8" s="47">
        <f>ROUND([1]Aparáty_vzorce!$E11,0)</f>
        <v>527</v>
      </c>
      <c r="H8" s="48">
        <f>ROUND([1]Aparáty_vzorce!I11/1000,0)</f>
        <v>4887</v>
      </c>
      <c r="I8" s="17">
        <f>ROUND([1]Aparáty_vzorce!J11/1000,0)</f>
        <v>5094</v>
      </c>
      <c r="J8" s="53">
        <v>9236</v>
      </c>
    </row>
    <row r="9" spans="1:11" ht="21" customHeight="1" x14ac:dyDescent="0.2">
      <c r="A9" s="16" t="s">
        <v>46</v>
      </c>
      <c r="B9" s="13">
        <f>[1]RO_Spolu_vzorce!$C12</f>
        <v>95</v>
      </c>
      <c r="C9" s="14">
        <f>[1]RO_Spolu_vzorce!D12</f>
        <v>95</v>
      </c>
      <c r="D9" s="14">
        <f>ROUND([1]RO_Spolu_vzorce!$E12,0)</f>
        <v>91</v>
      </c>
      <c r="E9" s="17">
        <f>[1]Aparáty_vzorce!C12</f>
        <v>95</v>
      </c>
      <c r="F9" s="17">
        <f>[1]Aparáty_vzorce!D12</f>
        <v>95</v>
      </c>
      <c r="G9" s="47">
        <f>ROUND([1]Aparáty_vzorce!$E12,0)</f>
        <v>91</v>
      </c>
      <c r="H9" s="48">
        <f>ROUND([1]Aparáty_vzorce!I12/1000,0)</f>
        <v>2096</v>
      </c>
      <c r="I9" s="17">
        <f>ROUND([1]Aparáty_vzorce!J12/1000,0)</f>
        <v>2117</v>
      </c>
      <c r="J9" s="53">
        <v>2168</v>
      </c>
    </row>
    <row r="10" spans="1:11" ht="21" customHeight="1" x14ac:dyDescent="0.2">
      <c r="A10" s="16" t="s">
        <v>9</v>
      </c>
      <c r="B10" s="13">
        <f>[1]RO_Spolu_vzorce!$C13</f>
        <v>220</v>
      </c>
      <c r="C10" s="14">
        <f>[1]RO_Spolu_vzorce!D13</f>
        <v>220</v>
      </c>
      <c r="D10" s="14">
        <f>ROUND([1]RO_Spolu_vzorce!$E13,0)</f>
        <v>198</v>
      </c>
      <c r="E10" s="17">
        <f>[1]Aparáty_vzorce!C13</f>
        <v>204</v>
      </c>
      <c r="F10" s="17">
        <f>[1]Aparáty_vzorce!D13</f>
        <v>204</v>
      </c>
      <c r="G10" s="17">
        <f>ROUND([1]Aparáty_vzorce!$E13,0)</f>
        <v>187</v>
      </c>
      <c r="H10" s="48">
        <f>ROUND([1]Aparáty_vzorce!I13/1000,0)</f>
        <v>5954</v>
      </c>
      <c r="I10" s="17">
        <f>ROUND([1]Aparáty_vzorce!J13/1000,0)</f>
        <v>5860</v>
      </c>
      <c r="J10" s="53">
        <v>5860</v>
      </c>
    </row>
    <row r="11" spans="1:11" ht="21" customHeight="1" x14ac:dyDescent="0.2">
      <c r="A11" s="16" t="s">
        <v>10</v>
      </c>
      <c r="B11" s="13">
        <f>[1]RO_Spolu_vzorce!$C14</f>
        <v>1921</v>
      </c>
      <c r="C11" s="14">
        <f>[1]RO_Spolu_vzorce!D14</f>
        <v>1936</v>
      </c>
      <c r="D11" s="14">
        <f>ROUND([1]RO_Spolu_vzorce!$E14,0)</f>
        <v>1812</v>
      </c>
      <c r="E11" s="17">
        <f>[1]Aparáty_vzorce!C14</f>
        <v>301</v>
      </c>
      <c r="F11" s="17">
        <f>[1]Aparáty_vzorce!D14</f>
        <v>301</v>
      </c>
      <c r="G11" s="47">
        <f>ROUND([1]Aparáty_vzorce!$E14,0)</f>
        <v>286</v>
      </c>
      <c r="H11" s="48">
        <f>ROUND([1]Aparáty_vzorce!I14/1000,0)</f>
        <v>8320</v>
      </c>
      <c r="I11" s="17">
        <f>ROUND([1]Aparáty_vzorce!J14/1000,0)</f>
        <v>8364</v>
      </c>
      <c r="J11" s="53">
        <v>8355</v>
      </c>
    </row>
    <row r="12" spans="1:11" ht="21" customHeight="1" x14ac:dyDescent="0.2">
      <c r="A12" s="16" t="s">
        <v>11</v>
      </c>
      <c r="B12" s="13">
        <f>[1]RO_Spolu_vzorce!$C15</f>
        <v>329</v>
      </c>
      <c r="C12" s="14">
        <f>[1]RO_Spolu_vzorce!D15</f>
        <v>329</v>
      </c>
      <c r="D12" s="14">
        <f>ROUND([1]RO_Spolu_vzorce!$E15,0)</f>
        <v>288</v>
      </c>
      <c r="E12" s="17">
        <f>[1]Aparáty_vzorce!C15</f>
        <v>329</v>
      </c>
      <c r="F12" s="17">
        <f>[1]Aparáty_vzorce!D15</f>
        <v>329</v>
      </c>
      <c r="G12" s="47">
        <f>ROUND([1]Aparáty_vzorce!$E15,0)</f>
        <v>288</v>
      </c>
      <c r="H12" s="48">
        <f>ROUND([1]Aparáty_vzorce!I15/1000,0)</f>
        <v>4703</v>
      </c>
      <c r="I12" s="17">
        <f>ROUND([1]Aparáty_vzorce!J15/1000,0)</f>
        <v>4781</v>
      </c>
      <c r="J12" s="53">
        <v>4783</v>
      </c>
    </row>
    <row r="13" spans="1:11" ht="21" customHeight="1" x14ac:dyDescent="0.2">
      <c r="A13" s="16" t="s">
        <v>50</v>
      </c>
      <c r="B13" s="13">
        <f>[1]RO_Spolu_vzorce!$C16</f>
        <v>1201</v>
      </c>
      <c r="C13" s="14">
        <f>[1]RO_Spolu_vzorce!D16</f>
        <v>1312</v>
      </c>
      <c r="D13" s="14">
        <f>ROUND([1]RO_Spolu_vzorce!$E16,0)</f>
        <v>1214</v>
      </c>
      <c r="E13" s="17">
        <f>[1]Aparáty_vzorce!C16</f>
        <v>1171</v>
      </c>
      <c r="F13" s="17">
        <f>[1]Aparáty_vzorce!D16</f>
        <v>1282</v>
      </c>
      <c r="G13" s="47">
        <f>ROUND([1]Aparáty_vzorce!$E16,0)</f>
        <v>1188</v>
      </c>
      <c r="H13" s="48">
        <f>ROUND([1]Aparáty_vzorce!I16/1000,0)</f>
        <v>46507</v>
      </c>
      <c r="I13" s="17">
        <f>ROUND([1]Aparáty_vzorce!J16/1000,0)</f>
        <v>49269</v>
      </c>
      <c r="J13" s="53">
        <v>49286</v>
      </c>
      <c r="K13" s="56"/>
    </row>
    <row r="14" spans="1:11" ht="21" customHeight="1" x14ac:dyDescent="0.2">
      <c r="A14" s="16" t="s">
        <v>12</v>
      </c>
      <c r="B14" s="13">
        <f>[1]RO_Spolu_vzorce!$C17</f>
        <v>21406</v>
      </c>
      <c r="C14" s="14">
        <f>[1]RO_Spolu_vzorce!D17</f>
        <v>21406</v>
      </c>
      <c r="D14" s="14">
        <f>ROUND([1]RO_Spolu_vzorce!$E17,0)</f>
        <v>19954</v>
      </c>
      <c r="E14" s="17">
        <f>[1]Aparáty_vzorce!C17</f>
        <v>644</v>
      </c>
      <c r="F14" s="17">
        <f>[1]Aparáty_vzorce!D17</f>
        <v>644</v>
      </c>
      <c r="G14" s="47">
        <f>ROUND([1]Aparáty_vzorce!$E17,0)</f>
        <v>541</v>
      </c>
      <c r="H14" s="48">
        <f>ROUND([1]Aparáty_vzorce!I17/1000,0)</f>
        <v>9275</v>
      </c>
      <c r="I14" s="17">
        <f>ROUND([1]Aparáty_vzorce!J17/1000,0)</f>
        <v>9060</v>
      </c>
      <c r="J14" s="53">
        <v>9060</v>
      </c>
    </row>
    <row r="15" spans="1:11" ht="21" customHeight="1" x14ac:dyDescent="0.2">
      <c r="A15" s="16" t="s">
        <v>13</v>
      </c>
      <c r="B15" s="13">
        <f>[1]RO_Spolu_vzorce!$C18</f>
        <v>50477</v>
      </c>
      <c r="C15" s="14">
        <f>[1]RO_Spolu_vzorce!D18</f>
        <v>50624</v>
      </c>
      <c r="D15" s="14">
        <f>ROUND([1]RO_Spolu_vzorce!$E18,0)</f>
        <v>49188</v>
      </c>
      <c r="E15" s="17">
        <f>[1]Aparáty_vzorce!C18</f>
        <v>1106</v>
      </c>
      <c r="F15" s="17">
        <f>[1]Aparáty_vzorce!D18</f>
        <v>1347</v>
      </c>
      <c r="G15" s="47">
        <f>ROUND([1]Aparáty_vzorce!$E18,0)</f>
        <v>1176</v>
      </c>
      <c r="H15" s="48">
        <f>ROUND([1]Aparáty_vzorce!I18/1000,0)</f>
        <v>12332</v>
      </c>
      <c r="I15" s="17">
        <f>ROUND([1]Aparáty_vzorce!J18/1000,0)</f>
        <v>15525</v>
      </c>
      <c r="J15" s="53">
        <v>16718</v>
      </c>
    </row>
    <row r="16" spans="1:11" ht="21" customHeight="1" x14ac:dyDescent="0.2">
      <c r="A16" s="16" t="s">
        <v>14</v>
      </c>
      <c r="B16" s="13">
        <f>[1]RO_Spolu_vzorce!$C19</f>
        <v>11725</v>
      </c>
      <c r="C16" s="14">
        <f>[1]RO_Spolu_vzorce!D19</f>
        <v>11725</v>
      </c>
      <c r="D16" s="14">
        <f>ROUND([1]RO_Spolu_vzorce!$E19,0)</f>
        <v>11216</v>
      </c>
      <c r="E16" s="17">
        <f>[1]Aparáty_vzorce!C19</f>
        <v>358</v>
      </c>
      <c r="F16" s="17">
        <f>[1]Aparáty_vzorce!D19</f>
        <v>362</v>
      </c>
      <c r="G16" s="47">
        <f>ROUND([1]Aparáty_vzorce!$E19,0)</f>
        <v>326</v>
      </c>
      <c r="H16" s="48">
        <f>ROUND([1]Aparáty_vzorce!I19/1000,0)</f>
        <v>3516</v>
      </c>
      <c r="I16" s="17">
        <f>ROUND([1]Aparáty_vzorce!J19/1000,0)</f>
        <v>5003</v>
      </c>
      <c r="J16" s="53">
        <v>5174</v>
      </c>
    </row>
    <row r="17" spans="1:12" ht="21" customHeight="1" x14ac:dyDescent="0.2">
      <c r="A17" s="16" t="s">
        <v>15</v>
      </c>
      <c r="B17" s="13">
        <f>[1]RO_Spolu_vzorce!$C20</f>
        <v>10563</v>
      </c>
      <c r="C17" s="14">
        <f>[1]RO_Spolu_vzorce!D20</f>
        <v>10586</v>
      </c>
      <c r="D17" s="14">
        <f>ROUND([1]RO_Spolu_vzorce!$E20,0)</f>
        <v>10416</v>
      </c>
      <c r="E17" s="17">
        <f>[1]Aparáty_vzorce!C20</f>
        <v>708</v>
      </c>
      <c r="F17" s="17">
        <f>[1]Aparáty_vzorce!D20</f>
        <v>729</v>
      </c>
      <c r="G17" s="47">
        <f>ROUND([1]Aparáty_vzorce!$E20,0)</f>
        <v>680</v>
      </c>
      <c r="H17" s="48">
        <f>ROUND([1]Aparáty_vzorce!I20/1000,0)</f>
        <v>10435</v>
      </c>
      <c r="I17" s="17">
        <f>ROUND([1]Aparáty_vzorce!J20/1000,0)</f>
        <v>10652</v>
      </c>
      <c r="J17" s="53">
        <v>13783</v>
      </c>
    </row>
    <row r="18" spans="1:12" ht="21" customHeight="1" x14ac:dyDescent="0.2">
      <c r="A18" s="16" t="s">
        <v>16</v>
      </c>
      <c r="B18" s="13">
        <f>[1]RO_Spolu_vzorce!$C21</f>
        <v>793</v>
      </c>
      <c r="C18" s="14">
        <f>[1]RO_Spolu_vzorce!D21</f>
        <v>762</v>
      </c>
      <c r="D18" s="14">
        <f>ROUND([1]RO_Spolu_vzorce!$E21,0)</f>
        <v>673</v>
      </c>
      <c r="E18" s="17">
        <f>[1]Aparáty_vzorce!C21</f>
        <v>521</v>
      </c>
      <c r="F18" s="17">
        <f>[1]Aparáty_vzorce!D21</f>
        <v>490</v>
      </c>
      <c r="G18" s="47">
        <f>ROUND([1]Aparáty_vzorce!$E21,0)</f>
        <v>450</v>
      </c>
      <c r="H18" s="48">
        <f>ROUND([1]Aparáty_vzorce!I21/1000,0)</f>
        <v>4430</v>
      </c>
      <c r="I18" s="17">
        <f>ROUND([1]Aparáty_vzorce!J21/1000,0)</f>
        <v>4973</v>
      </c>
      <c r="J18" s="53">
        <v>7464</v>
      </c>
      <c r="K18" s="56"/>
      <c r="L18" s="56"/>
    </row>
    <row r="19" spans="1:12" ht="21" customHeight="1" x14ac:dyDescent="0.2">
      <c r="A19" s="16" t="s">
        <v>47</v>
      </c>
      <c r="B19" s="13">
        <f>[1]RO_Spolu_vzorce!$C22</f>
        <v>1699</v>
      </c>
      <c r="C19" s="14">
        <f>[1]RO_Spolu_vzorce!D22</f>
        <v>2233</v>
      </c>
      <c r="D19" s="14">
        <f>ROUND([1]RO_Spolu_vzorce!$E22,0)</f>
        <v>2106</v>
      </c>
      <c r="E19" s="17">
        <f>[1]Aparáty_vzorce!C22</f>
        <v>534</v>
      </c>
      <c r="F19" s="17">
        <f>[1]Aparáty_vzorce!D22</f>
        <v>562</v>
      </c>
      <c r="G19" s="47">
        <f>ROUND([1]Aparáty_vzorce!$E22,0)</f>
        <v>522</v>
      </c>
      <c r="H19" s="48">
        <f>ROUND([1]Aparáty_vzorce!I22/1000,0)</f>
        <v>5801</v>
      </c>
      <c r="I19" s="17">
        <f>ROUND([1]Aparáty_vzorce!J22/1000,0)</f>
        <v>7776</v>
      </c>
      <c r="J19" s="53">
        <v>10139</v>
      </c>
      <c r="K19" s="56"/>
      <c r="L19" s="56"/>
    </row>
    <row r="20" spans="1:12" ht="21" customHeight="1" x14ac:dyDescent="0.2">
      <c r="A20" s="16" t="s">
        <v>17</v>
      </c>
      <c r="B20" s="13">
        <f>[1]RO_Spolu_vzorce!$C23</f>
        <v>2397</v>
      </c>
      <c r="C20" s="14">
        <f>[1]RO_Spolu_vzorce!D23</f>
        <v>2547</v>
      </c>
      <c r="D20" s="14">
        <f>ROUND([1]RO_Spolu_vzorce!$E23,0)</f>
        <v>2337</v>
      </c>
      <c r="E20" s="17">
        <f>[1]Aparáty_vzorce!C23</f>
        <v>291</v>
      </c>
      <c r="F20" s="17">
        <f>[1]Aparáty_vzorce!D23</f>
        <v>291</v>
      </c>
      <c r="G20" s="47">
        <f>ROUND([1]Aparáty_vzorce!$E23,0)</f>
        <v>271</v>
      </c>
      <c r="H20" s="48">
        <f>ROUND([1]Aparáty_vzorce!I23/1000,0)</f>
        <v>2713</v>
      </c>
      <c r="I20" s="17">
        <f>ROUND([1]Aparáty_vzorce!J23/1000,0)</f>
        <v>3551</v>
      </c>
      <c r="J20" s="53">
        <v>4560</v>
      </c>
    </row>
    <row r="21" spans="1:12" ht="21" customHeight="1" x14ac:dyDescent="0.2">
      <c r="A21" s="16" t="s">
        <v>18</v>
      </c>
      <c r="B21" s="13">
        <f>[1]RO_Spolu_vzorce!$C24</f>
        <v>13089</v>
      </c>
      <c r="C21" s="14">
        <f>[1]RO_Spolu_vzorce!D24</f>
        <v>13579</v>
      </c>
      <c r="D21" s="14">
        <f>ROUND([1]RO_Spolu_vzorce!$E24,0)</f>
        <v>13510</v>
      </c>
      <c r="E21" s="17">
        <f>[1]Aparáty_vzorce!C24</f>
        <v>404</v>
      </c>
      <c r="F21" s="17">
        <f>[1]Aparáty_vzorce!D24</f>
        <v>475</v>
      </c>
      <c r="G21" s="47">
        <f>ROUND([1]Aparáty_vzorce!$E24,0)</f>
        <v>419</v>
      </c>
      <c r="H21" s="48">
        <f>ROUND([1]Aparáty_vzorce!I24/1000,0)</f>
        <v>5554</v>
      </c>
      <c r="I21" s="17">
        <f>ROUND([1]Aparáty_vzorce!J24/1000,0)</f>
        <v>6013</v>
      </c>
      <c r="J21" s="53">
        <v>7925</v>
      </c>
    </row>
    <row r="22" spans="1:12" ht="21" customHeight="1" x14ac:dyDescent="0.2">
      <c r="A22" s="16" t="s">
        <v>51</v>
      </c>
      <c r="B22" s="13">
        <f>[1]RO_Spolu_vzorce!$C25</f>
        <v>1121</v>
      </c>
      <c r="C22" s="14">
        <f>[1]RO_Spolu_vzorce!D25</f>
        <v>1256</v>
      </c>
      <c r="D22" s="14">
        <f>ROUND([1]RO_Spolu_vzorce!$E25,0)</f>
        <v>1252</v>
      </c>
      <c r="E22" s="17">
        <f>[1]Aparáty_vzorce!C25</f>
        <v>182</v>
      </c>
      <c r="F22" s="17">
        <f>[1]Aparáty_vzorce!D25</f>
        <v>186</v>
      </c>
      <c r="G22" s="47">
        <f>ROUND([1]Aparáty_vzorce!$E25,0)</f>
        <v>184</v>
      </c>
      <c r="H22" s="48">
        <f>ROUND([1]Aparáty_vzorce!I25/1000,0)</f>
        <v>2331</v>
      </c>
      <c r="I22" s="17">
        <f>ROUND([1]Aparáty_vzorce!J25/1000,0)</f>
        <v>2601</v>
      </c>
      <c r="J22" s="53">
        <v>3046</v>
      </c>
    </row>
    <row r="23" spans="1:12" ht="21" customHeight="1" x14ac:dyDescent="0.2">
      <c r="A23" s="16" t="s">
        <v>52</v>
      </c>
      <c r="B23" s="13">
        <f>[1]RO_Spolu_vzorce!$C26</f>
        <v>798</v>
      </c>
      <c r="C23" s="14">
        <f>[1]RO_Spolu_vzorce!D26</f>
        <v>802</v>
      </c>
      <c r="D23" s="14">
        <f>ROUND([1]RO_Spolu_vzorce!$E26,0)</f>
        <v>774</v>
      </c>
      <c r="E23" s="17">
        <f>[1]Aparáty_vzorce!C26</f>
        <v>423</v>
      </c>
      <c r="F23" s="17">
        <f>[1]Aparáty_vzorce!D26</f>
        <v>427</v>
      </c>
      <c r="G23" s="47">
        <f>ROUND([1]Aparáty_vzorce!$E26,0)</f>
        <v>409</v>
      </c>
      <c r="H23" s="48">
        <f>ROUND([1]Aparáty_vzorce!I26/1000,0)</f>
        <v>4662</v>
      </c>
      <c r="I23" s="17">
        <f>ROUND([1]Aparáty_vzorce!J26/1000,0)+1</f>
        <v>5406</v>
      </c>
      <c r="J23" s="53">
        <v>7715</v>
      </c>
    </row>
    <row r="24" spans="1:12" ht="21" customHeight="1" x14ac:dyDescent="0.2">
      <c r="A24" s="16" t="s">
        <v>48</v>
      </c>
      <c r="B24" s="13">
        <f>[1]RO_Spolu_vzorce!$C27</f>
        <v>2765</v>
      </c>
      <c r="C24" s="14">
        <f>[1]RO_Spolu_vzorce!D27</f>
        <v>2765</v>
      </c>
      <c r="D24" s="14">
        <f>ROUND([1]RO_Spolu_vzorce!$E27,0)</f>
        <v>2687</v>
      </c>
      <c r="E24" s="17">
        <f>[1]Aparáty_vzorce!C27</f>
        <v>602</v>
      </c>
      <c r="F24" s="17">
        <f>[1]Aparáty_vzorce!D27</f>
        <v>602</v>
      </c>
      <c r="G24" s="47">
        <f>ROUND([1]Aparáty_vzorce!$E27,0)</f>
        <v>551</v>
      </c>
      <c r="H24" s="48">
        <f>ROUND([1]Aparáty_vzorce!I27/1000,0)-1</f>
        <v>4481</v>
      </c>
      <c r="I24" s="17">
        <f>ROUND([1]Aparáty_vzorce!J27/1000,0)</f>
        <v>4724</v>
      </c>
      <c r="J24" s="53">
        <v>10102</v>
      </c>
      <c r="L24" s="56"/>
    </row>
    <row r="25" spans="1:12" ht="21" customHeight="1" x14ac:dyDescent="0.2">
      <c r="A25" s="16" t="s">
        <v>53</v>
      </c>
      <c r="B25" s="13">
        <f>[1]RO_Spolu_vzorce!$C28</f>
        <v>1390</v>
      </c>
      <c r="C25" s="14">
        <f>[1]RO_Spolu_vzorce!D28</f>
        <v>1401</v>
      </c>
      <c r="D25" s="14">
        <f>ROUND([1]RO_Spolu_vzorce!$E28,0)</f>
        <v>1292</v>
      </c>
      <c r="E25" s="17">
        <f>[1]Aparáty_vzorce!C28</f>
        <v>641</v>
      </c>
      <c r="F25" s="17">
        <f>[1]Aparáty_vzorce!D28</f>
        <v>651</v>
      </c>
      <c r="G25" s="47">
        <f>ROUND([1]Aparáty_vzorce!$E28,0)</f>
        <v>590</v>
      </c>
      <c r="H25" s="48">
        <f>ROUND([1]Aparáty_vzorce!I28/1000,0)</f>
        <v>7455</v>
      </c>
      <c r="I25" s="17">
        <f>ROUND([1]Aparáty_vzorce!J28/1000,0)</f>
        <v>7636</v>
      </c>
      <c r="J25" s="53">
        <v>9732</v>
      </c>
    </row>
    <row r="26" spans="1:12" ht="21" customHeight="1" x14ac:dyDescent="0.2">
      <c r="A26" s="16" t="s">
        <v>19</v>
      </c>
      <c r="B26" s="13">
        <f>[1]RO_Spolu_vzorce!$C29</f>
        <v>274</v>
      </c>
      <c r="C26" s="14">
        <f>[1]RO_Spolu_vzorce!D29</f>
        <v>274</v>
      </c>
      <c r="D26" s="14">
        <f>ROUND([1]RO_Spolu_vzorce!$E29,0)</f>
        <v>247</v>
      </c>
      <c r="E26" s="17">
        <f>[1]Aparáty_vzorce!C29</f>
        <v>81</v>
      </c>
      <c r="F26" s="17">
        <f>[1]Aparáty_vzorce!D29</f>
        <v>81</v>
      </c>
      <c r="G26" s="47">
        <f>ROUND([1]Aparáty_vzorce!$E29,0)</f>
        <v>65</v>
      </c>
      <c r="H26" s="48">
        <f>ROUND([1]Aparáty_vzorce!I29/1000,0)</f>
        <v>1158</v>
      </c>
      <c r="I26" s="17">
        <f>ROUND([1]Aparáty_vzorce!J29/1000,0)</f>
        <v>1299</v>
      </c>
      <c r="J26" s="53">
        <v>1299</v>
      </c>
    </row>
    <row r="27" spans="1:12" ht="21" customHeight="1" x14ac:dyDescent="0.2">
      <c r="A27" s="16" t="s">
        <v>20</v>
      </c>
      <c r="B27" s="13">
        <f>[1]RO_Spolu_vzorce!$C30</f>
        <v>825</v>
      </c>
      <c r="C27" s="14">
        <f>[1]RO_Spolu_vzorce!D30</f>
        <v>826</v>
      </c>
      <c r="D27" s="14">
        <f>ROUND([1]RO_Spolu_vzorce!$E30,0)</f>
        <v>816</v>
      </c>
      <c r="E27" s="17">
        <f>[1]Aparáty_vzorce!C30</f>
        <v>825</v>
      </c>
      <c r="F27" s="17">
        <f>[1]Aparáty_vzorce!D30</f>
        <v>826</v>
      </c>
      <c r="G27" s="47">
        <f>ROUND([1]Aparáty_vzorce!$E30,0)</f>
        <v>816</v>
      </c>
      <c r="H27" s="48">
        <f>ROUND([1]Aparáty_vzorce!I30/1000,0)</f>
        <v>7550</v>
      </c>
      <c r="I27" s="17">
        <f>ROUND([1]Aparáty_vzorce!J30/1000,0)</f>
        <v>9341</v>
      </c>
      <c r="J27" s="53">
        <v>9918</v>
      </c>
    </row>
    <row r="28" spans="1:12" ht="21" customHeight="1" x14ac:dyDescent="0.2">
      <c r="A28" s="16" t="s">
        <v>21</v>
      </c>
      <c r="B28" s="13">
        <f>[1]RO_Spolu_vzorce!$C31</f>
        <v>206</v>
      </c>
      <c r="C28" s="14">
        <f>[1]RO_Spolu_vzorce!D31</f>
        <v>206</v>
      </c>
      <c r="D28" s="14">
        <f>ROUND([1]RO_Spolu_vzorce!$E31,0)</f>
        <v>187</v>
      </c>
      <c r="E28" s="17">
        <f>[1]Aparáty_vzorce!C31</f>
        <v>206</v>
      </c>
      <c r="F28" s="17">
        <f>[1]Aparáty_vzorce!D31</f>
        <v>206</v>
      </c>
      <c r="G28" s="47">
        <f>ROUND([1]Aparáty_vzorce!$E31,0)</f>
        <v>187</v>
      </c>
      <c r="H28" s="48">
        <f>ROUND([1]Aparáty_vzorce!I31/1000,0)</f>
        <v>3631</v>
      </c>
      <c r="I28" s="17">
        <f>ROUND([1]Aparáty_vzorce!J31/1000,0)</f>
        <v>3344</v>
      </c>
      <c r="J28" s="53">
        <v>3429</v>
      </c>
    </row>
    <row r="29" spans="1:12" ht="21" customHeight="1" x14ac:dyDescent="0.2">
      <c r="A29" s="16" t="s">
        <v>49</v>
      </c>
      <c r="B29" s="13">
        <f>[1]RO_Spolu_vzorce!$C32</f>
        <v>123</v>
      </c>
      <c r="C29" s="14">
        <f>[1]RO_Spolu_vzorce!D32</f>
        <v>123</v>
      </c>
      <c r="D29" s="14">
        <f>ROUND([1]RO_Spolu_vzorce!$E32,0)</f>
        <v>105</v>
      </c>
      <c r="E29" s="17"/>
      <c r="F29" s="17"/>
      <c r="G29" s="47"/>
      <c r="H29" s="48"/>
      <c r="I29" s="17"/>
      <c r="J29" s="49"/>
    </row>
    <row r="30" spans="1:12" ht="21" customHeight="1" x14ac:dyDescent="0.2">
      <c r="A30" s="16" t="s">
        <v>22</v>
      </c>
      <c r="B30" s="13">
        <f>[1]RO_Spolu_vzorce!$C33</f>
        <v>113</v>
      </c>
      <c r="C30" s="14">
        <f>[1]RO_Spolu_vzorce!D33</f>
        <v>113</v>
      </c>
      <c r="D30" s="14">
        <f>ROUND([1]RO_Spolu_vzorce!$E33,0)</f>
        <v>110</v>
      </c>
      <c r="E30" s="17">
        <f>[1]Aparáty_vzorce!C33</f>
        <v>113</v>
      </c>
      <c r="F30" s="17">
        <f>[1]Aparáty_vzorce!D33</f>
        <v>113</v>
      </c>
      <c r="G30" s="47">
        <f>ROUND([1]Aparáty_vzorce!$E33,0)</f>
        <v>110</v>
      </c>
      <c r="H30" s="48">
        <f>ROUND([1]Aparáty_vzorce!I33/1000,0)</f>
        <v>2754</v>
      </c>
      <c r="I30" s="17">
        <f>ROUND([1]Aparáty_vzorce!J33/1000,0)</f>
        <v>2826</v>
      </c>
      <c r="J30" s="53">
        <v>2826</v>
      </c>
    </row>
    <row r="31" spans="1:12" ht="21" customHeight="1" x14ac:dyDescent="0.2">
      <c r="A31" s="16" t="s">
        <v>23</v>
      </c>
      <c r="B31" s="13">
        <f>[1]RO_Spolu_vzorce!$C34</f>
        <v>138</v>
      </c>
      <c r="C31" s="14">
        <f>[1]RO_Spolu_vzorce!D34</f>
        <v>140</v>
      </c>
      <c r="D31" s="14">
        <f>ROUND([1]RO_Spolu_vzorce!$E34,0)</f>
        <v>138</v>
      </c>
      <c r="E31" s="17">
        <f>[1]Aparáty_vzorce!C34</f>
        <v>138</v>
      </c>
      <c r="F31" s="17">
        <f>[1]Aparáty_vzorce!D34</f>
        <v>140</v>
      </c>
      <c r="G31" s="47">
        <f>ROUND([1]Aparáty_vzorce!$E34,0)</f>
        <v>138</v>
      </c>
      <c r="H31" s="48">
        <f>ROUND([1]Aparáty_vzorce!I34/1000,0)</f>
        <v>1465</v>
      </c>
      <c r="I31" s="17">
        <f>ROUND([1]Aparáty_vzorce!J34/1000,0)</f>
        <v>1535</v>
      </c>
      <c r="J31" s="53">
        <v>1538</v>
      </c>
    </row>
    <row r="32" spans="1:12" ht="21" customHeight="1" x14ac:dyDescent="0.2">
      <c r="A32" s="16" t="s">
        <v>24</v>
      </c>
      <c r="B32" s="13">
        <f>[1]RO_Spolu_vzorce!$C35</f>
        <v>123</v>
      </c>
      <c r="C32" s="14">
        <f>[1]RO_Spolu_vzorce!D35</f>
        <v>123</v>
      </c>
      <c r="D32" s="14">
        <f>ROUND([1]RO_Spolu_vzorce!$E35,0)</f>
        <v>103</v>
      </c>
      <c r="E32" s="17">
        <f>[1]Aparáty_vzorce!C35</f>
        <v>104</v>
      </c>
      <c r="F32" s="17">
        <f>[1]Aparáty_vzorce!D35</f>
        <v>100</v>
      </c>
      <c r="G32" s="47">
        <f>ROUND([1]Aparáty_vzorce!$E35,0)</f>
        <v>85</v>
      </c>
      <c r="H32" s="48">
        <f>ROUND([1]Aparáty_vzorce!I35/1000,0)</f>
        <v>1452</v>
      </c>
      <c r="I32" s="17">
        <f>ROUND([1]Aparáty_vzorce!J35/1000,0)</f>
        <v>1434</v>
      </c>
      <c r="J32" s="53">
        <v>1434</v>
      </c>
    </row>
    <row r="33" spans="1:10" ht="21" customHeight="1" x14ac:dyDescent="0.2">
      <c r="A33" s="16" t="s">
        <v>25</v>
      </c>
      <c r="B33" s="13">
        <f>[1]RO_Spolu_vzorce!$C36</f>
        <v>68</v>
      </c>
      <c r="C33" s="14">
        <f>[1]RO_Spolu_vzorce!D36</f>
        <v>68</v>
      </c>
      <c r="D33" s="14">
        <f>ROUND([1]RO_Spolu_vzorce!$E36,0)</f>
        <v>55</v>
      </c>
      <c r="E33" s="17">
        <f>[1]Aparáty_vzorce!C36</f>
        <v>68</v>
      </c>
      <c r="F33" s="17">
        <f>[1]Aparáty_vzorce!D36</f>
        <v>68</v>
      </c>
      <c r="G33" s="47">
        <f>ROUND([1]Aparáty_vzorce!$E36,0)</f>
        <v>55</v>
      </c>
      <c r="H33" s="48">
        <f>ROUND([1]Aparáty_vzorce!I36/1000,0)</f>
        <v>1068</v>
      </c>
      <c r="I33" s="17">
        <f>ROUND([1]Aparáty_vzorce!J36/1000,0)</f>
        <v>1124</v>
      </c>
      <c r="J33" s="53">
        <v>1123</v>
      </c>
    </row>
    <row r="34" spans="1:10" ht="21" customHeight="1" x14ac:dyDescent="0.2">
      <c r="A34" s="16" t="s">
        <v>26</v>
      </c>
      <c r="B34" s="13">
        <f>[1]RO_Spolu_vzorce!$C37</f>
        <v>246</v>
      </c>
      <c r="C34" s="14">
        <f>[1]RO_Spolu_vzorce!D37</f>
        <v>246</v>
      </c>
      <c r="D34" s="14">
        <f>ROUND([1]RO_Spolu_vzorce!$E37,0)</f>
        <v>210</v>
      </c>
      <c r="E34" s="17">
        <f>[1]Aparáty_vzorce!C37</f>
        <v>246</v>
      </c>
      <c r="F34" s="17">
        <f>[1]Aparáty_vzorce!D37</f>
        <v>246</v>
      </c>
      <c r="G34" s="47">
        <f>ROUND([1]Aparáty_vzorce!$E37,0)</f>
        <v>210</v>
      </c>
      <c r="H34" s="48">
        <f>ROUND([1]Aparáty_vzorce!I37/1000,0)</f>
        <v>4440</v>
      </c>
      <c r="I34" s="17">
        <f>ROUND([1]Aparáty_vzorce!J37/1000,0)</f>
        <v>4516</v>
      </c>
      <c r="J34" s="53">
        <v>4328</v>
      </c>
    </row>
    <row r="35" spans="1:10" ht="21" customHeight="1" x14ac:dyDescent="0.2">
      <c r="A35" s="16" t="s">
        <v>27</v>
      </c>
      <c r="B35" s="13">
        <f>[1]RO_Spolu_vzorce!$C38</f>
        <v>113</v>
      </c>
      <c r="C35" s="14">
        <f>[1]RO_Spolu_vzorce!D38</f>
        <v>113</v>
      </c>
      <c r="D35" s="14">
        <f>ROUND([1]RO_Spolu_vzorce!$E38,0)</f>
        <v>107</v>
      </c>
      <c r="E35" s="17">
        <f>[1]Aparáty_vzorce!C38</f>
        <v>113</v>
      </c>
      <c r="F35" s="17">
        <f>[1]Aparáty_vzorce!D38</f>
        <v>113</v>
      </c>
      <c r="G35" s="47">
        <f>ROUND([1]Aparáty_vzorce!$E38,0)</f>
        <v>107</v>
      </c>
      <c r="H35" s="48">
        <f>ROUND([1]Aparáty_vzorce!I38/1000,0)</f>
        <v>1417</v>
      </c>
      <c r="I35" s="17">
        <f>ROUND([1]Aparáty_vzorce!J38/1000,0)</f>
        <v>1488</v>
      </c>
      <c r="J35" s="53">
        <v>1487</v>
      </c>
    </row>
    <row r="36" spans="1:10" ht="21" customHeight="1" x14ac:dyDescent="0.2">
      <c r="A36" s="18" t="s">
        <v>28</v>
      </c>
      <c r="B36" s="13">
        <f>SUM(B37:B39)</f>
        <v>133</v>
      </c>
      <c r="C36" s="14">
        <f t="shared" ref="C36:D36" si="0">SUM(C37:C39)</f>
        <v>133</v>
      </c>
      <c r="D36" s="14">
        <f t="shared" si="0"/>
        <v>102</v>
      </c>
      <c r="E36" s="17"/>
      <c r="F36" s="17"/>
      <c r="G36" s="47"/>
      <c r="H36" s="48"/>
      <c r="I36" s="17"/>
      <c r="J36" s="49"/>
    </row>
    <row r="37" spans="1:10" ht="21" customHeight="1" x14ac:dyDescent="0.2">
      <c r="A37" s="19" t="s">
        <v>29</v>
      </c>
      <c r="B37" s="13">
        <f>[1]RO_Spolu_vzorce!$C39</f>
        <v>57</v>
      </c>
      <c r="C37" s="14">
        <f>[1]RO_Spolu_vzorce!D39</f>
        <v>57</v>
      </c>
      <c r="D37" s="14">
        <f>ROUND([1]RO_Spolu_vzorce!$E39,0)</f>
        <v>35</v>
      </c>
      <c r="E37" s="17"/>
      <c r="F37" s="17"/>
      <c r="G37" s="47"/>
      <c r="H37" s="48"/>
      <c r="I37" s="17"/>
      <c r="J37" s="49"/>
    </row>
    <row r="38" spans="1:10" ht="21" customHeight="1" x14ac:dyDescent="0.2">
      <c r="A38" s="19" t="s">
        <v>54</v>
      </c>
      <c r="B38" s="13">
        <f>[1]RO_Spolu_vzorce!$C40</f>
        <v>33</v>
      </c>
      <c r="C38" s="14">
        <f>[1]RO_Spolu_vzorce!D40</f>
        <v>33</v>
      </c>
      <c r="D38" s="14">
        <f>ROUND([1]RO_Spolu_vzorce!$E40,0)</f>
        <v>29</v>
      </c>
      <c r="E38" s="17"/>
      <c r="F38" s="17"/>
      <c r="G38" s="47"/>
      <c r="H38" s="48"/>
      <c r="I38" s="17"/>
      <c r="J38" s="49"/>
    </row>
    <row r="39" spans="1:10" ht="21" customHeight="1" x14ac:dyDescent="0.2">
      <c r="A39" s="19" t="s">
        <v>30</v>
      </c>
      <c r="B39" s="13">
        <f>[1]RO_Spolu_vzorce!$C41</f>
        <v>43</v>
      </c>
      <c r="C39" s="14">
        <f>[1]RO_Spolu_vzorce!D41</f>
        <v>43</v>
      </c>
      <c r="D39" s="14">
        <f>ROUND([1]RO_Spolu_vzorce!$E41,0)</f>
        <v>38</v>
      </c>
      <c r="E39" s="17"/>
      <c r="F39" s="17"/>
      <c r="G39" s="47"/>
      <c r="H39" s="48"/>
      <c r="I39" s="17"/>
      <c r="J39" s="49"/>
    </row>
    <row r="40" spans="1:10" ht="21" customHeight="1" thickBot="1" x14ac:dyDescent="0.25">
      <c r="A40" s="16" t="s">
        <v>31</v>
      </c>
      <c r="B40" s="13">
        <f>[1]RO_Spolu_vzorce!$C42</f>
        <v>1743</v>
      </c>
      <c r="C40" s="14">
        <f>[1]RO_Spolu_vzorce!D42</f>
        <v>1983</v>
      </c>
      <c r="D40" s="14">
        <f>ROUND([1]RO_Spolu_vzorce!$E42,0)</f>
        <v>1904</v>
      </c>
      <c r="E40" s="17"/>
      <c r="F40" s="17"/>
      <c r="G40" s="47"/>
      <c r="H40" s="48"/>
      <c r="I40" s="17"/>
      <c r="J40" s="49"/>
    </row>
    <row r="41" spans="1:10" ht="21" customHeight="1" thickBot="1" x14ac:dyDescent="0.3">
      <c r="A41" s="20" t="s">
        <v>32</v>
      </c>
      <c r="B41" s="21">
        <f>SUM(B6:B36,B40)</f>
        <v>127266</v>
      </c>
      <c r="C41" s="22">
        <f>SUM(C6:C36,C40)</f>
        <v>129095</v>
      </c>
      <c r="D41" s="22">
        <f>SUM(D6:D36,D40)</f>
        <v>124199</v>
      </c>
      <c r="E41" s="22">
        <f t="shared" ref="E41:J41" si="1">SUM(E6:E35)</f>
        <v>11580</v>
      </c>
      <c r="F41" s="22">
        <f t="shared" si="1"/>
        <v>12039</v>
      </c>
      <c r="G41" s="50">
        <f t="shared" si="1"/>
        <v>11039</v>
      </c>
      <c r="H41" s="21">
        <f t="shared" si="1"/>
        <v>183769</v>
      </c>
      <c r="I41" s="22">
        <f t="shared" si="1"/>
        <v>199173</v>
      </c>
      <c r="J41" s="54">
        <f t="shared" si="1"/>
        <v>226348</v>
      </c>
    </row>
    <row r="42" spans="1:10" ht="3" customHeight="1" x14ac:dyDescent="0.2"/>
    <row r="43" spans="1:10" s="60" customFormat="1" ht="18" x14ac:dyDescent="0.25">
      <c r="A43" s="58" t="s">
        <v>63</v>
      </c>
      <c r="B43" s="59"/>
      <c r="C43" s="59"/>
      <c r="D43" s="59"/>
      <c r="E43" s="59"/>
      <c r="F43" s="59"/>
      <c r="G43" s="59"/>
      <c r="H43" s="59"/>
    </row>
    <row r="44" spans="1:10" s="60" customFormat="1" ht="33.75" customHeight="1" x14ac:dyDescent="0.2">
      <c r="A44" s="61" t="s">
        <v>64</v>
      </c>
      <c r="B44" s="61"/>
      <c r="C44" s="61"/>
      <c r="D44" s="61"/>
      <c r="E44" s="61"/>
      <c r="F44" s="61"/>
      <c r="G44" s="61"/>
      <c r="H44" s="61"/>
      <c r="I44" s="61"/>
      <c r="J44" s="61"/>
    </row>
    <row r="45" spans="1:10" ht="18" x14ac:dyDescent="0.25">
      <c r="B45" s="23"/>
      <c r="C45" s="23"/>
      <c r="D45" s="23"/>
      <c r="E45" s="23"/>
      <c r="F45" s="23"/>
      <c r="G45" s="23"/>
      <c r="H45" s="23"/>
    </row>
    <row r="46" spans="1:10" ht="18" x14ac:dyDescent="0.25">
      <c r="A46" s="15"/>
      <c r="B46" s="23"/>
      <c r="C46" s="23"/>
      <c r="D46" s="23"/>
      <c r="E46" s="23"/>
      <c r="F46" s="23"/>
      <c r="G46" s="23"/>
      <c r="H46" s="23"/>
    </row>
    <row r="47" spans="1:10" ht="18" x14ac:dyDescent="0.25">
      <c r="A47" s="15"/>
      <c r="B47" s="23"/>
      <c r="C47" s="23"/>
      <c r="D47" s="23"/>
      <c r="E47" s="23"/>
      <c r="F47" s="23"/>
      <c r="G47" s="23"/>
      <c r="H47" s="23"/>
    </row>
    <row r="48" spans="1:10" ht="18" x14ac:dyDescent="0.25">
      <c r="A48" s="15"/>
      <c r="B48" s="23"/>
      <c r="C48" s="23"/>
      <c r="D48" s="23"/>
      <c r="E48" s="23"/>
      <c r="F48" s="23"/>
      <c r="G48" s="23"/>
      <c r="H48" s="23"/>
    </row>
    <row r="49" spans="1:8" ht="18" x14ac:dyDescent="0.25">
      <c r="A49" s="15"/>
      <c r="B49" s="23"/>
      <c r="C49" s="23"/>
      <c r="D49" s="23"/>
      <c r="E49" s="23"/>
      <c r="F49" s="23"/>
      <c r="G49" s="23"/>
      <c r="H49" s="23"/>
    </row>
    <row r="50" spans="1:8" ht="18" x14ac:dyDescent="0.25">
      <c r="A50" s="15"/>
      <c r="B50" s="23"/>
      <c r="C50" s="23"/>
      <c r="D50" s="23"/>
      <c r="E50" s="23"/>
      <c r="F50" s="23"/>
      <c r="G50" s="23"/>
      <c r="H50" s="23"/>
    </row>
    <row r="51" spans="1:8" ht="18" x14ac:dyDescent="0.25">
      <c r="A51" s="15"/>
      <c r="B51" s="23"/>
      <c r="C51" s="23"/>
      <c r="D51" s="23"/>
      <c r="E51" s="23"/>
      <c r="F51" s="23"/>
      <c r="G51" s="23"/>
      <c r="H51" s="23"/>
    </row>
    <row r="52" spans="1:8" ht="18" x14ac:dyDescent="0.25">
      <c r="A52" s="15"/>
      <c r="B52" s="23"/>
      <c r="C52" s="23"/>
      <c r="D52" s="23"/>
      <c r="E52" s="23"/>
      <c r="F52" s="23"/>
      <c r="G52" s="23"/>
      <c r="H52" s="23"/>
    </row>
    <row r="53" spans="1:8" ht="18" x14ac:dyDescent="0.25">
      <c r="A53" s="15"/>
      <c r="B53" s="23"/>
      <c r="C53" s="23"/>
      <c r="D53" s="23"/>
      <c r="E53" s="23"/>
      <c r="F53" s="23"/>
      <c r="G53" s="23"/>
      <c r="H53" s="23"/>
    </row>
    <row r="54" spans="1:8" ht="18" x14ac:dyDescent="0.25">
      <c r="A54" s="15"/>
      <c r="B54" s="23"/>
      <c r="C54" s="23"/>
      <c r="D54" s="23"/>
      <c r="E54" s="23"/>
      <c r="F54" s="23"/>
      <c r="G54" s="23"/>
      <c r="H54" s="23"/>
    </row>
    <row r="55" spans="1:8" ht="18" x14ac:dyDescent="0.25">
      <c r="A55" s="15"/>
      <c r="B55" s="23"/>
      <c r="C55" s="23"/>
      <c r="D55" s="23"/>
      <c r="E55" s="23"/>
      <c r="F55" s="23"/>
      <c r="G55" s="23"/>
      <c r="H55" s="23"/>
    </row>
    <row r="56" spans="1:8" ht="18" x14ac:dyDescent="0.25">
      <c r="A56" s="15"/>
      <c r="B56" s="23"/>
      <c r="C56" s="23"/>
      <c r="D56" s="23"/>
      <c r="E56" s="23"/>
      <c r="F56" s="23"/>
      <c r="G56" s="23"/>
      <c r="H56" s="23"/>
    </row>
    <row r="57" spans="1:8" ht="18" x14ac:dyDescent="0.25">
      <c r="A57" s="15"/>
      <c r="B57" s="23"/>
      <c r="C57" s="23"/>
      <c r="D57" s="23"/>
      <c r="E57" s="23"/>
      <c r="F57" s="23"/>
      <c r="G57" s="23"/>
      <c r="H57" s="23"/>
    </row>
    <row r="58" spans="1:8" ht="18" x14ac:dyDescent="0.25">
      <c r="A58" s="15"/>
      <c r="B58" s="23"/>
      <c r="C58" s="23"/>
      <c r="D58" s="23"/>
      <c r="E58" s="23"/>
      <c r="F58" s="23"/>
      <c r="G58" s="23"/>
      <c r="H58" s="23"/>
    </row>
    <row r="59" spans="1:8" ht="18" x14ac:dyDescent="0.25">
      <c r="A59" s="15"/>
      <c r="B59" s="23"/>
      <c r="C59" s="23"/>
      <c r="D59" s="23"/>
      <c r="E59" s="23"/>
      <c r="F59" s="23"/>
      <c r="G59" s="23"/>
      <c r="H59" s="23"/>
    </row>
    <row r="60" spans="1:8" ht="18" x14ac:dyDescent="0.25">
      <c r="A60" s="15"/>
      <c r="B60" s="23"/>
      <c r="C60" s="23"/>
      <c r="D60" s="23"/>
      <c r="E60" s="23"/>
      <c r="F60" s="23"/>
      <c r="G60" s="23"/>
      <c r="H60" s="23"/>
    </row>
    <row r="61" spans="1:8" ht="18" x14ac:dyDescent="0.25">
      <c r="A61" s="15"/>
      <c r="B61" s="23"/>
      <c r="C61" s="23"/>
      <c r="D61" s="23"/>
      <c r="E61" s="23"/>
      <c r="F61" s="23"/>
      <c r="G61" s="23"/>
      <c r="H61" s="23"/>
    </row>
    <row r="62" spans="1:8" ht="18" x14ac:dyDescent="0.25">
      <c r="A62" s="15"/>
      <c r="B62" s="23"/>
      <c r="C62" s="23"/>
      <c r="D62" s="23"/>
      <c r="E62" s="23"/>
      <c r="F62" s="23"/>
      <c r="G62" s="23"/>
      <c r="H62" s="23"/>
    </row>
    <row r="63" spans="1:8" ht="18" x14ac:dyDescent="0.25">
      <c r="A63" s="15"/>
      <c r="B63" s="23"/>
      <c r="C63" s="23"/>
      <c r="D63" s="23"/>
      <c r="E63" s="23"/>
      <c r="F63" s="23"/>
      <c r="G63" s="23"/>
      <c r="H63" s="23"/>
    </row>
    <row r="64" spans="1:8" ht="18" x14ac:dyDescent="0.25">
      <c r="A64" s="15"/>
      <c r="B64" s="23"/>
      <c r="C64" s="23"/>
      <c r="D64" s="23"/>
      <c r="E64" s="23"/>
      <c r="F64" s="23"/>
      <c r="G64" s="23"/>
      <c r="H64" s="23"/>
    </row>
    <row r="65" spans="1:8" ht="18" x14ac:dyDescent="0.25">
      <c r="A65" s="15"/>
      <c r="B65" s="23"/>
      <c r="C65" s="23"/>
      <c r="D65" s="23"/>
      <c r="E65" s="23"/>
      <c r="F65" s="23"/>
      <c r="G65" s="23"/>
      <c r="H65" s="23"/>
    </row>
    <row r="66" spans="1:8" ht="18" x14ac:dyDescent="0.25">
      <c r="A66" s="15"/>
      <c r="B66" s="23"/>
      <c r="C66" s="23"/>
      <c r="D66" s="23"/>
      <c r="E66" s="23"/>
      <c r="F66" s="23"/>
      <c r="G66" s="23"/>
      <c r="H66" s="23"/>
    </row>
    <row r="67" spans="1:8" ht="18" x14ac:dyDescent="0.25">
      <c r="A67" s="15"/>
      <c r="B67" s="23"/>
      <c r="C67" s="23"/>
      <c r="D67" s="23"/>
      <c r="E67" s="23"/>
      <c r="F67" s="23"/>
      <c r="G67" s="23"/>
      <c r="H67" s="23"/>
    </row>
    <row r="68" spans="1:8" ht="18" x14ac:dyDescent="0.25">
      <c r="A68" s="15"/>
      <c r="B68" s="23"/>
      <c r="C68" s="23"/>
      <c r="D68" s="23"/>
      <c r="E68" s="23"/>
      <c r="F68" s="23"/>
      <c r="G68" s="23"/>
      <c r="H68" s="23"/>
    </row>
    <row r="69" spans="1:8" ht="18" x14ac:dyDescent="0.25">
      <c r="A69" s="15"/>
      <c r="B69" s="23"/>
      <c r="C69" s="23"/>
      <c r="D69" s="23"/>
      <c r="E69" s="23"/>
      <c r="F69" s="23"/>
      <c r="G69" s="23"/>
      <c r="H69" s="23"/>
    </row>
    <row r="70" spans="1:8" ht="18" x14ac:dyDescent="0.25">
      <c r="A70" s="15"/>
      <c r="B70" s="23"/>
      <c r="C70" s="23"/>
      <c r="D70" s="23"/>
      <c r="E70" s="23"/>
      <c r="F70" s="23"/>
      <c r="G70" s="23"/>
      <c r="H70" s="23"/>
    </row>
    <row r="71" spans="1:8" ht="18" x14ac:dyDescent="0.25">
      <c r="A71" s="15"/>
      <c r="B71" s="23"/>
      <c r="C71" s="23"/>
      <c r="D71" s="23"/>
      <c r="E71" s="23"/>
      <c r="F71" s="23"/>
      <c r="G71" s="23"/>
      <c r="H71" s="23"/>
    </row>
    <row r="72" spans="1:8" ht="18" x14ac:dyDescent="0.25">
      <c r="A72" s="15"/>
      <c r="B72" s="23"/>
      <c r="C72" s="23"/>
      <c r="D72" s="23"/>
      <c r="E72" s="23"/>
      <c r="F72" s="23"/>
      <c r="G72" s="23"/>
      <c r="H72" s="23"/>
    </row>
    <row r="73" spans="1:8" ht="18" x14ac:dyDescent="0.25">
      <c r="A73" s="15"/>
      <c r="B73" s="23"/>
      <c r="C73" s="23"/>
      <c r="D73" s="23"/>
      <c r="E73" s="23"/>
      <c r="F73" s="23"/>
      <c r="G73" s="23"/>
      <c r="H73" s="23"/>
    </row>
    <row r="74" spans="1:8" ht="18" x14ac:dyDescent="0.25">
      <c r="A74" s="15"/>
      <c r="B74" s="23"/>
      <c r="C74" s="23"/>
      <c r="D74" s="23"/>
      <c r="E74" s="23"/>
      <c r="F74" s="23"/>
      <c r="G74" s="23"/>
      <c r="H74" s="23"/>
    </row>
    <row r="75" spans="1:8" ht="18" x14ac:dyDescent="0.25">
      <c r="A75" s="15"/>
      <c r="B75" s="23"/>
      <c r="C75" s="23"/>
      <c r="D75" s="23"/>
      <c r="E75" s="23"/>
      <c r="F75" s="23"/>
      <c r="G75" s="23"/>
      <c r="H75" s="23"/>
    </row>
    <row r="76" spans="1:8" ht="18" x14ac:dyDescent="0.25">
      <c r="A76" s="15"/>
      <c r="B76" s="23"/>
      <c r="C76" s="23"/>
      <c r="D76" s="23"/>
      <c r="E76" s="23"/>
      <c r="F76" s="23"/>
      <c r="G76" s="23"/>
      <c r="H76" s="23"/>
    </row>
    <row r="77" spans="1:8" ht="18" x14ac:dyDescent="0.25">
      <c r="A77" s="15"/>
      <c r="B77" s="23"/>
      <c r="C77" s="23"/>
      <c r="D77" s="23"/>
      <c r="E77" s="23"/>
      <c r="F77" s="23"/>
      <c r="G77" s="23"/>
      <c r="H77" s="23"/>
    </row>
    <row r="78" spans="1:8" ht="18" x14ac:dyDescent="0.25">
      <c r="A78" s="15"/>
      <c r="B78" s="23"/>
      <c r="C78" s="23"/>
      <c r="D78" s="23"/>
      <c r="E78" s="23"/>
      <c r="F78" s="23"/>
      <c r="G78" s="23"/>
      <c r="H78" s="23"/>
    </row>
    <row r="79" spans="1:8" ht="18" x14ac:dyDescent="0.25">
      <c r="A79" s="15"/>
      <c r="B79" s="23"/>
      <c r="C79" s="23"/>
      <c r="D79" s="23"/>
      <c r="E79" s="23"/>
      <c r="F79" s="23"/>
      <c r="G79" s="23"/>
      <c r="H79" s="23"/>
    </row>
    <row r="80" spans="1:8" ht="18" x14ac:dyDescent="0.25">
      <c r="A80" s="15"/>
      <c r="B80" s="23"/>
      <c r="C80" s="23"/>
      <c r="D80" s="23"/>
      <c r="E80" s="23"/>
      <c r="F80" s="23"/>
      <c r="G80" s="23"/>
      <c r="H80" s="23"/>
    </row>
    <row r="81" spans="1:8" ht="18" x14ac:dyDescent="0.25">
      <c r="A81" s="15"/>
      <c r="B81" s="23"/>
      <c r="C81" s="23"/>
      <c r="D81" s="23"/>
      <c r="E81" s="23"/>
      <c r="F81" s="23"/>
      <c r="G81" s="23"/>
      <c r="H81" s="23"/>
    </row>
    <row r="82" spans="1:8" ht="18" x14ac:dyDescent="0.25">
      <c r="A82" s="15"/>
      <c r="B82" s="23"/>
      <c r="C82" s="23"/>
      <c r="D82" s="23"/>
      <c r="E82" s="23"/>
      <c r="F82" s="23"/>
      <c r="G82" s="23"/>
      <c r="H82" s="23"/>
    </row>
    <row r="83" spans="1:8" ht="18" x14ac:dyDescent="0.25">
      <c r="A83" s="15"/>
      <c r="B83" s="23"/>
      <c r="C83" s="23"/>
      <c r="D83" s="23"/>
      <c r="E83" s="23"/>
      <c r="F83" s="23"/>
      <c r="G83" s="23"/>
      <c r="H83" s="23"/>
    </row>
    <row r="84" spans="1:8" ht="18" x14ac:dyDescent="0.25">
      <c r="A84" s="15"/>
      <c r="B84" s="23"/>
      <c r="C84" s="23"/>
      <c r="D84" s="23"/>
      <c r="E84" s="23"/>
      <c r="F84" s="23"/>
      <c r="G84" s="23"/>
      <c r="H84" s="23"/>
    </row>
    <row r="85" spans="1:8" ht="18" x14ac:dyDescent="0.25">
      <c r="A85" s="15"/>
      <c r="B85" s="23"/>
      <c r="C85" s="23"/>
      <c r="D85" s="23"/>
      <c r="E85" s="23"/>
      <c r="F85" s="23"/>
      <c r="G85" s="23"/>
      <c r="H85" s="23"/>
    </row>
    <row r="86" spans="1:8" ht="18" x14ac:dyDescent="0.25">
      <c r="A86" s="15"/>
      <c r="B86" s="23"/>
      <c r="C86" s="23"/>
      <c r="D86" s="23"/>
      <c r="E86" s="23"/>
      <c r="F86" s="23"/>
      <c r="G86" s="23"/>
      <c r="H86" s="23"/>
    </row>
    <row r="87" spans="1:8" ht="18" x14ac:dyDescent="0.25">
      <c r="A87" s="15"/>
      <c r="B87" s="23"/>
      <c r="C87" s="23"/>
      <c r="D87" s="23"/>
      <c r="E87" s="23"/>
      <c r="F87" s="23"/>
      <c r="G87" s="23"/>
      <c r="H87" s="23"/>
    </row>
    <row r="88" spans="1:8" ht="18" x14ac:dyDescent="0.25">
      <c r="A88" s="15"/>
      <c r="B88" s="23"/>
      <c r="C88" s="23"/>
      <c r="D88" s="23"/>
      <c r="E88" s="23"/>
      <c r="F88" s="23"/>
      <c r="G88" s="23"/>
      <c r="H88" s="23"/>
    </row>
    <row r="89" spans="1:8" ht="18" x14ac:dyDescent="0.25">
      <c r="A89" s="15"/>
      <c r="B89" s="23"/>
      <c r="C89" s="23"/>
      <c r="D89" s="23"/>
      <c r="E89" s="23"/>
      <c r="F89" s="23"/>
      <c r="G89" s="23"/>
      <c r="H89" s="23"/>
    </row>
    <row r="90" spans="1:8" ht="18" x14ac:dyDescent="0.25">
      <c r="A90" s="15"/>
      <c r="B90" s="23"/>
      <c r="C90" s="23"/>
      <c r="D90" s="23"/>
      <c r="E90" s="23"/>
      <c r="F90" s="23"/>
      <c r="G90" s="23"/>
      <c r="H90" s="23"/>
    </row>
    <row r="91" spans="1:8" ht="18" x14ac:dyDescent="0.25">
      <c r="A91" s="15"/>
      <c r="B91" s="23"/>
      <c r="C91" s="23"/>
      <c r="D91" s="23"/>
      <c r="E91" s="23"/>
      <c r="F91" s="23"/>
      <c r="G91" s="23"/>
      <c r="H91" s="23"/>
    </row>
    <row r="92" spans="1:8" ht="18" x14ac:dyDescent="0.25">
      <c r="A92" s="15"/>
      <c r="B92" s="23"/>
      <c r="C92" s="23"/>
      <c r="D92" s="23"/>
      <c r="E92" s="23"/>
      <c r="F92" s="23"/>
      <c r="G92" s="23"/>
      <c r="H92" s="23"/>
    </row>
    <row r="93" spans="1:8" ht="18" x14ac:dyDescent="0.25">
      <c r="A93" s="15"/>
      <c r="B93" s="23"/>
      <c r="C93" s="23"/>
      <c r="D93" s="23"/>
      <c r="E93" s="23"/>
      <c r="F93" s="23"/>
      <c r="G93" s="23"/>
      <c r="H93" s="23"/>
    </row>
    <row r="94" spans="1:8" ht="18" x14ac:dyDescent="0.25">
      <c r="A94" s="15"/>
      <c r="B94" s="23"/>
      <c r="C94" s="23"/>
      <c r="D94" s="23"/>
      <c r="E94" s="23"/>
      <c r="F94" s="23"/>
      <c r="G94" s="23"/>
      <c r="H94" s="23"/>
    </row>
    <row r="95" spans="1:8" ht="18" x14ac:dyDescent="0.25">
      <c r="A95" s="15"/>
      <c r="B95" s="23"/>
      <c r="C95" s="23"/>
      <c r="D95" s="23"/>
      <c r="E95" s="23"/>
      <c r="F95" s="23"/>
      <c r="G95" s="23"/>
      <c r="H95" s="23"/>
    </row>
    <row r="96" spans="1:8" ht="18" x14ac:dyDescent="0.25">
      <c r="A96" s="15"/>
      <c r="B96" s="23"/>
      <c r="C96" s="23"/>
      <c r="D96" s="23"/>
      <c r="E96" s="23"/>
      <c r="F96" s="23"/>
      <c r="G96" s="23"/>
      <c r="H96" s="23"/>
    </row>
    <row r="97" spans="1:8" ht="18" x14ac:dyDescent="0.25">
      <c r="A97" s="15"/>
      <c r="B97" s="23"/>
      <c r="C97" s="23"/>
      <c r="D97" s="23"/>
      <c r="E97" s="23"/>
      <c r="F97" s="23"/>
      <c r="G97" s="23"/>
      <c r="H97" s="23"/>
    </row>
    <row r="98" spans="1:8" ht="18" x14ac:dyDescent="0.25">
      <c r="A98" s="15"/>
      <c r="B98" s="23"/>
      <c r="C98" s="23"/>
      <c r="D98" s="23"/>
      <c r="E98" s="23"/>
      <c r="F98" s="23"/>
      <c r="G98" s="23"/>
      <c r="H98" s="23"/>
    </row>
    <row r="99" spans="1:8" ht="18" x14ac:dyDescent="0.25">
      <c r="A99" s="15"/>
      <c r="B99" s="23"/>
      <c r="C99" s="23"/>
      <c r="D99" s="23"/>
      <c r="E99" s="23"/>
      <c r="F99" s="23"/>
      <c r="G99" s="23"/>
      <c r="H99" s="23"/>
    </row>
    <row r="100" spans="1:8" ht="18" x14ac:dyDescent="0.25">
      <c r="A100" s="15"/>
      <c r="B100" s="23"/>
      <c r="C100" s="23"/>
      <c r="D100" s="23"/>
      <c r="E100" s="23"/>
      <c r="F100" s="23"/>
      <c r="G100" s="23"/>
      <c r="H100" s="23"/>
    </row>
    <row r="101" spans="1:8" ht="18" x14ac:dyDescent="0.25">
      <c r="A101" s="15"/>
      <c r="B101" s="23"/>
      <c r="C101" s="23"/>
      <c r="D101" s="23"/>
      <c r="E101" s="23"/>
      <c r="F101" s="23"/>
      <c r="G101" s="23"/>
      <c r="H101" s="23"/>
    </row>
    <row r="102" spans="1:8" ht="18" x14ac:dyDescent="0.25">
      <c r="A102" s="15"/>
      <c r="B102" s="23"/>
      <c r="C102" s="23"/>
      <c r="D102" s="23"/>
      <c r="E102" s="23"/>
      <c r="F102" s="23"/>
      <c r="G102" s="23"/>
      <c r="H102" s="23"/>
    </row>
    <row r="103" spans="1:8" ht="18" x14ac:dyDescent="0.25">
      <c r="A103" s="15"/>
      <c r="B103" s="23"/>
      <c r="C103" s="23"/>
      <c r="D103" s="23"/>
      <c r="E103" s="23"/>
      <c r="F103" s="23"/>
      <c r="G103" s="23"/>
      <c r="H103" s="23"/>
    </row>
    <row r="104" spans="1:8" ht="18" x14ac:dyDescent="0.25">
      <c r="A104" s="15"/>
      <c r="B104" s="23"/>
      <c r="C104" s="23"/>
      <c r="D104" s="23"/>
      <c r="E104" s="23"/>
      <c r="F104" s="23"/>
      <c r="G104" s="23"/>
      <c r="H104" s="23"/>
    </row>
    <row r="105" spans="1:8" ht="18" x14ac:dyDescent="0.25">
      <c r="A105" s="15"/>
      <c r="B105" s="23"/>
      <c r="C105" s="23"/>
      <c r="D105" s="23"/>
      <c r="E105" s="23"/>
      <c r="F105" s="23"/>
      <c r="G105" s="23"/>
      <c r="H105" s="23"/>
    </row>
  </sheetData>
  <mergeCells count="8">
    <mergeCell ref="A44:J44"/>
    <mergeCell ref="A1:J1"/>
    <mergeCell ref="A2:A4"/>
    <mergeCell ref="B2:G2"/>
    <mergeCell ref="H2:J2"/>
    <mergeCell ref="B3:D3"/>
    <mergeCell ref="E3:G3"/>
    <mergeCell ref="H3:J3"/>
  </mergeCells>
  <printOptions horizontalCentered="1" verticalCentered="1"/>
  <pageMargins left="0.19685039370078741" right="0.19685039370078741" top="0.6692913385826772" bottom="0.23622047244094491" header="0.39370078740157483" footer="0.19685039370078741"/>
  <pageSetup paperSize="9" scale="72" orientation="portrait" r:id="rId1"/>
  <headerFooter alignWithMargins="0">
    <oddHeader xml:space="preserve">&amp;R&amp;"Arial CE,Normálne"&amp;10Tabuľka: 22
Strana: &amp;P/&amp;N&amp;"Arial CE,Tučné"&amp;11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G35"/>
  <sheetViews>
    <sheetView zoomScaleNormal="100" workbookViewId="0">
      <selection activeCell="C19" sqref="C19"/>
    </sheetView>
  </sheetViews>
  <sheetFormatPr defaultColWidth="11.42578125" defaultRowHeight="12.75" x14ac:dyDescent="0.2"/>
  <cols>
    <col min="1" max="1" width="50.42578125" style="25" customWidth="1"/>
    <col min="2" max="2" width="20.42578125" style="25" customWidth="1"/>
    <col min="3" max="3" width="20.140625" style="25" customWidth="1"/>
    <col min="4" max="4" width="16.5703125" style="25" customWidth="1"/>
    <col min="5" max="5" width="21.28515625" style="25" customWidth="1"/>
    <col min="6" max="6" width="20.140625" style="25" customWidth="1"/>
    <col min="7" max="7" width="20.7109375" style="25" customWidth="1"/>
    <col min="8" max="16384" width="11.42578125" style="25"/>
  </cols>
  <sheetData>
    <row r="1" spans="1:7" x14ac:dyDescent="0.2">
      <c r="G1" s="26" t="s">
        <v>33</v>
      </c>
    </row>
    <row r="2" spans="1:7" x14ac:dyDescent="0.2">
      <c r="G2" s="26" t="s">
        <v>34</v>
      </c>
    </row>
    <row r="3" spans="1:7" x14ac:dyDescent="0.2">
      <c r="A3" s="27"/>
    </row>
    <row r="4" spans="1:7" s="28" customFormat="1" ht="18.75" customHeight="1" x14ac:dyDescent="0.3">
      <c r="A4" s="83" t="s">
        <v>60</v>
      </c>
      <c r="B4" s="83"/>
      <c r="C4" s="83"/>
      <c r="D4" s="83"/>
      <c r="E4" s="83"/>
      <c r="F4" s="83"/>
      <c r="G4" s="83"/>
    </row>
    <row r="5" spans="1:7" s="28" customFormat="1" ht="24" customHeight="1" thickBot="1" x14ac:dyDescent="0.35">
      <c r="A5" s="84"/>
      <c r="B5" s="84"/>
      <c r="C5" s="84"/>
      <c r="D5" s="84"/>
      <c r="E5" s="84"/>
      <c r="F5" s="84"/>
      <c r="G5" s="84"/>
    </row>
    <row r="6" spans="1:7" ht="42.95" customHeight="1" x14ac:dyDescent="0.2">
      <c r="A6" s="85" t="s">
        <v>0</v>
      </c>
      <c r="B6" s="81" t="s">
        <v>35</v>
      </c>
      <c r="C6" s="81"/>
      <c r="D6" s="81"/>
      <c r="E6" s="81" t="s">
        <v>36</v>
      </c>
      <c r="F6" s="81"/>
      <c r="G6" s="82"/>
    </row>
    <row r="7" spans="1:7" s="31" customFormat="1" ht="20.100000000000001" customHeight="1" x14ac:dyDescent="0.3">
      <c r="A7" s="86"/>
      <c r="B7" s="29" t="s">
        <v>37</v>
      </c>
      <c r="C7" s="29" t="s">
        <v>38</v>
      </c>
      <c r="D7" s="29" t="s">
        <v>39</v>
      </c>
      <c r="E7" s="29" t="s">
        <v>37</v>
      </c>
      <c r="F7" s="29" t="s">
        <v>38</v>
      </c>
      <c r="G7" s="30" t="s">
        <v>39</v>
      </c>
    </row>
    <row r="8" spans="1:7" ht="19.5" customHeight="1" thickBot="1" x14ac:dyDescent="0.25">
      <c r="A8" s="32" t="s">
        <v>15</v>
      </c>
      <c r="B8" s="33">
        <f>'[2]ZAM 2015 RO (suma) s RŠ'!$O$28</f>
        <v>3124</v>
      </c>
      <c r="C8" s="33">
        <v>3099</v>
      </c>
      <c r="D8" s="33">
        <f>[1]MF!$D$15</f>
        <v>3006</v>
      </c>
      <c r="E8" s="40">
        <f>ROUND('[2]MZDA 2015 RO (suma) s RŠ'!$R$29/1000,0)</f>
        <v>39461</v>
      </c>
      <c r="F8" s="41">
        <v>44305</v>
      </c>
      <c r="G8" s="42">
        <f>ROUND([1]MF!$D$27/1000,0)</f>
        <v>44305</v>
      </c>
    </row>
    <row r="9" spans="1:7" x14ac:dyDescent="0.2">
      <c r="A9" s="31"/>
      <c r="B9" s="34"/>
      <c r="C9" s="34"/>
      <c r="D9" s="34"/>
      <c r="E9" s="34"/>
      <c r="F9" s="34"/>
      <c r="G9" s="34"/>
    </row>
    <row r="12" spans="1:7" x14ac:dyDescent="0.2">
      <c r="G12" s="26" t="s">
        <v>40</v>
      </c>
    </row>
    <row r="13" spans="1:7" x14ac:dyDescent="0.2">
      <c r="G13" s="26" t="s">
        <v>41</v>
      </c>
    </row>
    <row r="14" spans="1:7" x14ac:dyDescent="0.2">
      <c r="A14" s="27"/>
    </row>
    <row r="15" spans="1:7" ht="15" x14ac:dyDescent="0.2">
      <c r="A15" s="83" t="s">
        <v>58</v>
      </c>
      <c r="B15" s="83"/>
      <c r="C15" s="83"/>
      <c r="D15" s="83"/>
      <c r="E15" s="83"/>
      <c r="F15" s="83"/>
      <c r="G15" s="83"/>
    </row>
    <row r="16" spans="1:7" ht="13.5" thickBot="1" x14ac:dyDescent="0.25">
      <c r="A16" s="31"/>
      <c r="B16" s="28"/>
      <c r="C16" s="28"/>
      <c r="D16" s="28"/>
      <c r="E16" s="28"/>
      <c r="F16" s="28"/>
      <c r="G16" s="28"/>
    </row>
    <row r="17" spans="1:7" ht="32.25" customHeight="1" x14ac:dyDescent="0.2">
      <c r="A17" s="79" t="s">
        <v>0</v>
      </c>
      <c r="B17" s="81" t="s">
        <v>35</v>
      </c>
      <c r="C17" s="81"/>
      <c r="D17" s="81"/>
      <c r="E17" s="81" t="s">
        <v>36</v>
      </c>
      <c r="F17" s="81"/>
      <c r="G17" s="82"/>
    </row>
    <row r="18" spans="1:7" x14ac:dyDescent="0.2">
      <c r="A18" s="80"/>
      <c r="B18" s="29" t="s">
        <v>37</v>
      </c>
      <c r="C18" s="29" t="s">
        <v>38</v>
      </c>
      <c r="D18" s="29" t="s">
        <v>39</v>
      </c>
      <c r="E18" s="29" t="s">
        <v>37</v>
      </c>
      <c r="F18" s="29" t="s">
        <v>38</v>
      </c>
      <c r="G18" s="30" t="s">
        <v>39</v>
      </c>
    </row>
    <row r="19" spans="1:7" ht="19.5" customHeight="1" thickBot="1" x14ac:dyDescent="0.25">
      <c r="A19" s="35" t="s">
        <v>13</v>
      </c>
      <c r="B19" s="33">
        <f>'[2]ZAM 2015 RO (suma) s RŠ'!$N$24</f>
        <v>4414</v>
      </c>
      <c r="C19" s="33">
        <v>4414</v>
      </c>
      <c r="D19" s="33">
        <f>[1]MV!$D$16</f>
        <v>4303</v>
      </c>
      <c r="E19" s="33">
        <f>ROUND('[2]MZDA 2015 RO (suma) s RŠ'!$Q$25/1000,0)</f>
        <v>56767</v>
      </c>
      <c r="F19" s="33">
        <v>61685</v>
      </c>
      <c r="G19" s="43">
        <f>ROUND([1]MV!$D$28/1000,0)</f>
        <v>61678</v>
      </c>
    </row>
    <row r="23" spans="1:7" x14ac:dyDescent="0.2">
      <c r="G23" s="26" t="s">
        <v>42</v>
      </c>
    </row>
    <row r="24" spans="1:7" x14ac:dyDescent="0.2">
      <c r="G24" s="26" t="s">
        <v>41</v>
      </c>
    </row>
    <row r="25" spans="1:7" x14ac:dyDescent="0.2">
      <c r="A25" s="27"/>
    </row>
    <row r="27" spans="1:7" ht="15" x14ac:dyDescent="0.2">
      <c r="A27" s="83" t="s">
        <v>59</v>
      </c>
      <c r="B27" s="83"/>
      <c r="C27" s="83"/>
      <c r="D27" s="83"/>
      <c r="E27" s="83"/>
      <c r="F27" s="83"/>
      <c r="G27" s="83"/>
    </row>
    <row r="28" spans="1:7" ht="13.5" thickBot="1" x14ac:dyDescent="0.25">
      <c r="A28" s="31"/>
      <c r="B28" s="28"/>
      <c r="C28" s="28"/>
      <c r="D28" s="28"/>
      <c r="E28" s="28"/>
      <c r="F28" s="28"/>
      <c r="G28" s="28"/>
    </row>
    <row r="29" spans="1:7" ht="33.75" customHeight="1" x14ac:dyDescent="0.2">
      <c r="A29" s="79" t="s">
        <v>0</v>
      </c>
      <c r="B29" s="81" t="s">
        <v>35</v>
      </c>
      <c r="C29" s="81"/>
      <c r="D29" s="81"/>
      <c r="E29" s="81" t="s">
        <v>36</v>
      </c>
      <c r="F29" s="81"/>
      <c r="G29" s="82"/>
    </row>
    <row r="30" spans="1:7" x14ac:dyDescent="0.2">
      <c r="A30" s="80"/>
      <c r="B30" s="29" t="s">
        <v>37</v>
      </c>
      <c r="C30" s="29" t="s">
        <v>38</v>
      </c>
      <c r="D30" s="29" t="s">
        <v>39</v>
      </c>
      <c r="E30" s="29" t="s">
        <v>37</v>
      </c>
      <c r="F30" s="29" t="s">
        <v>38</v>
      </c>
      <c r="G30" s="30" t="s">
        <v>39</v>
      </c>
    </row>
    <row r="31" spans="1:7" ht="20.25" customHeight="1" x14ac:dyDescent="0.2">
      <c r="A31" s="36" t="s">
        <v>13</v>
      </c>
      <c r="B31" s="37">
        <f>'[2]ZAM 2015 RO (suma) s RŠ'!$P$24</f>
        <v>23047</v>
      </c>
      <c r="C31" s="37">
        <v>23047</v>
      </c>
      <c r="D31" s="37">
        <f>[1]MV!$D$13</f>
        <v>22186</v>
      </c>
      <c r="E31" s="37">
        <f>ROUND('[2]MZDA 2015 RO (suma) s RŠ'!$S$25/1000,0)</f>
        <v>352353</v>
      </c>
      <c r="F31" s="37">
        <v>356102</v>
      </c>
      <c r="G31" s="44">
        <f>ROUND([1]MV!$D$25/1000,0)</f>
        <v>356097</v>
      </c>
    </row>
    <row r="32" spans="1:7" ht="20.25" customHeight="1" x14ac:dyDescent="0.2">
      <c r="A32" s="36" t="s">
        <v>43</v>
      </c>
      <c r="B32" s="37">
        <f>'[2]ZAM 2015 RO (suma) s RŠ'!$P$27</f>
        <v>4797</v>
      </c>
      <c r="C32" s="37">
        <v>4797</v>
      </c>
      <c r="D32" s="37">
        <f>[1]MS!$D$13</f>
        <v>4493.5</v>
      </c>
      <c r="E32" s="37">
        <f>ROUND('[2]MZDA 2015 RO (suma) s RŠ'!$S$28/1000,0)</f>
        <v>66814</v>
      </c>
      <c r="F32" s="37">
        <v>69093</v>
      </c>
      <c r="G32" s="57">
        <f>ROUND([1]MS!$D$25/1000,0)+20</f>
        <v>69072</v>
      </c>
    </row>
    <row r="33" spans="1:7" ht="20.25" customHeight="1" thickBot="1" x14ac:dyDescent="0.25">
      <c r="A33" s="35" t="s">
        <v>44</v>
      </c>
      <c r="B33" s="38">
        <f>'[2]ZAM 2015 RO (suma) s RŠ'!$P$47</f>
        <v>216</v>
      </c>
      <c r="C33" s="39">
        <v>216</v>
      </c>
      <c r="D33" s="38">
        <f>[1]NBÚ!$D$13-1</f>
        <v>187.8</v>
      </c>
      <c r="E33" s="38">
        <f>ROUND('[2]MZDA 2015 RO (suma) s RŠ'!$S$48/1000,0)</f>
        <v>4200</v>
      </c>
      <c r="F33" s="39">
        <v>4274</v>
      </c>
      <c r="G33" s="45">
        <f>ROUND([1]NBÚ!$D$25/1000,0)</f>
        <v>4143</v>
      </c>
    </row>
    <row r="35" spans="1:7" x14ac:dyDescent="0.2">
      <c r="A35" s="51"/>
    </row>
  </sheetData>
  <mergeCells count="13">
    <mergeCell ref="A15:G15"/>
    <mergeCell ref="A4:G4"/>
    <mergeCell ref="A5:G5"/>
    <mergeCell ref="A6:A7"/>
    <mergeCell ref="B6:D6"/>
    <mergeCell ref="E6:G6"/>
    <mergeCell ref="A17:A18"/>
    <mergeCell ref="B17:D17"/>
    <mergeCell ref="E17:G17"/>
    <mergeCell ref="A27:G27"/>
    <mergeCell ref="A29:A30"/>
    <mergeCell ref="B29:D29"/>
    <mergeCell ref="E29:G29"/>
  </mergeCells>
  <printOptions horizontalCentered="1" verticalCentered="1"/>
  <pageMargins left="0.19685039370078741" right="0.19685039370078741" top="0.39370078740157483" bottom="0.39370078740157483" header="0.19685039370078741" footer="0.31496062992125984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Tab.22_odovzdaná_všetky_zdroje</vt:lpstr>
      <vt:lpstr>Tab.24, 25, 26_odovzdaná</vt:lpstr>
    </vt:vector>
  </TitlesOfParts>
  <Company>Ministerstvo financií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djanska</dc:creator>
  <cp:lastModifiedBy>Hybasek Jiri</cp:lastModifiedBy>
  <cp:lastPrinted>2016-03-18T09:53:11Z</cp:lastPrinted>
  <dcterms:created xsi:type="dcterms:W3CDTF">2012-03-13T12:14:19Z</dcterms:created>
  <dcterms:modified xsi:type="dcterms:W3CDTF">2016-03-23T09:09:49Z</dcterms:modified>
</cp:coreProperties>
</file>