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45" windowWidth="19260" windowHeight="4050"/>
  </bookViews>
  <sheets>
    <sheet name="do_knihy_SFM" sheetId="25" r:id="rId1"/>
  </sheets>
  <calcPr calcId="145621"/>
</workbook>
</file>

<file path=xl/calcChain.xml><?xml version="1.0" encoding="utf-8"?>
<calcChain xmlns="http://schemas.openxmlformats.org/spreadsheetml/2006/main">
  <c r="N43" i="25" l="1"/>
  <c r="L43" i="25"/>
  <c r="J43" i="25"/>
  <c r="H43" i="25"/>
  <c r="F43" i="25"/>
  <c r="D43" i="25"/>
  <c r="O42" i="25"/>
  <c r="K42" i="25"/>
  <c r="I42" i="25"/>
  <c r="G42" i="25"/>
  <c r="E42" i="25"/>
  <c r="O41" i="25"/>
  <c r="M41" i="25"/>
  <c r="K41" i="25"/>
  <c r="I41" i="25"/>
  <c r="G41" i="25"/>
  <c r="E41" i="25"/>
  <c r="O40" i="25"/>
  <c r="M40" i="25"/>
  <c r="K40" i="25"/>
  <c r="I40" i="25"/>
  <c r="G40" i="25"/>
  <c r="E40" i="25"/>
  <c r="O39" i="25"/>
  <c r="K39" i="25"/>
  <c r="I39" i="25"/>
  <c r="G39" i="25"/>
  <c r="E39" i="25"/>
  <c r="O38" i="25"/>
  <c r="K38" i="25"/>
  <c r="I38" i="25"/>
  <c r="G38" i="25"/>
  <c r="E38" i="25"/>
  <c r="O37" i="25"/>
  <c r="M37" i="25"/>
  <c r="K37" i="25"/>
  <c r="I37" i="25"/>
  <c r="G37" i="25"/>
  <c r="E37" i="25"/>
  <c r="O36" i="25"/>
  <c r="K36" i="25"/>
  <c r="K43" i="25" s="1"/>
  <c r="I36" i="25"/>
  <c r="G36" i="25"/>
  <c r="G43" i="25" s="1"/>
  <c r="E36" i="25"/>
  <c r="O35" i="25"/>
  <c r="O43" i="25" s="1"/>
  <c r="K35" i="25"/>
  <c r="I35" i="25"/>
  <c r="G35" i="25"/>
  <c r="E35" i="25"/>
  <c r="O34" i="25"/>
  <c r="M34" i="25"/>
  <c r="K34" i="25"/>
  <c r="I34" i="25"/>
  <c r="G34" i="25"/>
  <c r="E34" i="25"/>
  <c r="O33" i="25"/>
  <c r="M33" i="25"/>
  <c r="K33" i="25"/>
  <c r="I33" i="25"/>
  <c r="G33" i="25"/>
  <c r="E33" i="25"/>
  <c r="O32" i="25"/>
  <c r="M32" i="25"/>
  <c r="K32" i="25"/>
  <c r="I32" i="25"/>
  <c r="G32" i="25"/>
  <c r="E32" i="25"/>
  <c r="O31" i="25"/>
  <c r="M31" i="25"/>
  <c r="K31" i="25"/>
  <c r="I31" i="25"/>
  <c r="G31" i="25"/>
  <c r="E31" i="25"/>
  <c r="O30" i="25"/>
  <c r="M30" i="25"/>
  <c r="K30" i="25"/>
  <c r="I30" i="25"/>
  <c r="G30" i="25"/>
  <c r="E30" i="25"/>
  <c r="O29" i="25"/>
  <c r="M29" i="25"/>
  <c r="M43" i="25" s="1"/>
  <c r="K29" i="25"/>
  <c r="I29" i="25"/>
  <c r="G29" i="25"/>
  <c r="E29" i="25"/>
  <c r="O28" i="25"/>
  <c r="M28" i="25"/>
  <c r="K28" i="25"/>
  <c r="I28" i="25"/>
  <c r="G28" i="25"/>
  <c r="E28" i="25"/>
  <c r="O27" i="25"/>
  <c r="M27" i="25"/>
  <c r="K27" i="25"/>
  <c r="I27" i="25"/>
  <c r="I43" i="25" s="1"/>
  <c r="G27" i="25"/>
  <c r="E27" i="25"/>
  <c r="E43" i="25" s="1"/>
  <c r="N26" i="25"/>
  <c r="M26" i="25"/>
  <c r="L26" i="25"/>
  <c r="J26" i="25"/>
  <c r="H26" i="25"/>
  <c r="F26" i="25"/>
  <c r="D26" i="25"/>
  <c r="O25" i="25"/>
  <c r="O26" i="25" s="1"/>
  <c r="K25" i="25"/>
  <c r="K26" i="25" s="1"/>
  <c r="I25" i="25"/>
  <c r="I26" i="25" s="1"/>
  <c r="G25" i="25"/>
  <c r="G26" i="25" s="1"/>
  <c r="E25" i="25"/>
  <c r="E26" i="25" s="1"/>
  <c r="N24" i="25"/>
  <c r="M24" i="25"/>
  <c r="L24" i="25"/>
  <c r="J24" i="25"/>
  <c r="I24" i="25"/>
  <c r="H24" i="25"/>
  <c r="F24" i="25"/>
  <c r="E24" i="25"/>
  <c r="D24" i="25"/>
  <c r="O23" i="25"/>
  <c r="O24" i="25" s="1"/>
  <c r="M23" i="25"/>
  <c r="K23" i="25"/>
  <c r="K24" i="25" s="1"/>
  <c r="I23" i="25"/>
  <c r="G23" i="25"/>
  <c r="G24" i="25" s="1"/>
  <c r="E23" i="25"/>
  <c r="N22" i="25"/>
  <c r="M22" i="25"/>
  <c r="L22" i="25"/>
  <c r="J22" i="25"/>
  <c r="I22" i="25"/>
  <c r="H22" i="25"/>
  <c r="F22" i="25"/>
  <c r="E22" i="25"/>
  <c r="D22" i="25"/>
  <c r="O21" i="25"/>
  <c r="O22" i="25" s="1"/>
  <c r="M21" i="25"/>
  <c r="K21" i="25"/>
  <c r="K22" i="25" s="1"/>
  <c r="I21" i="25"/>
  <c r="G21" i="25"/>
  <c r="G22" i="25" s="1"/>
  <c r="E21" i="25"/>
  <c r="N20" i="25"/>
  <c r="M20" i="25"/>
  <c r="L20" i="25"/>
  <c r="J20" i="25"/>
  <c r="I20" i="25"/>
  <c r="H20" i="25"/>
  <c r="F20" i="25"/>
  <c r="E20" i="25"/>
  <c r="D20" i="25"/>
  <c r="O19" i="25"/>
  <c r="O20" i="25" s="1"/>
  <c r="M19" i="25"/>
  <c r="K19" i="25"/>
  <c r="K20" i="25" s="1"/>
  <c r="I19" i="25"/>
  <c r="G19" i="25"/>
  <c r="G20" i="25" s="1"/>
  <c r="E19" i="25"/>
  <c r="N18" i="25"/>
  <c r="N44" i="25" s="1"/>
  <c r="M18" i="25"/>
  <c r="M44" i="25" s="1"/>
  <c r="L18" i="25"/>
  <c r="L44" i="25" s="1"/>
  <c r="J18" i="25"/>
  <c r="J44" i="25" s="1"/>
  <c r="I18" i="25"/>
  <c r="I44" i="25" s="1"/>
  <c r="H18" i="25"/>
  <c r="H44" i="25" s="1"/>
  <c r="F18" i="25"/>
  <c r="F44" i="25" s="1"/>
  <c r="D18" i="25"/>
  <c r="D44" i="25" s="1"/>
  <c r="O17" i="25"/>
  <c r="M17" i="25"/>
  <c r="K17" i="25"/>
  <c r="I17" i="25"/>
  <c r="G17" i="25"/>
  <c r="G18" i="25" s="1"/>
  <c r="E17" i="25"/>
  <c r="O16" i="25"/>
  <c r="O18" i="25" s="1"/>
  <c r="M16" i="25"/>
  <c r="K16" i="25"/>
  <c r="K18" i="25" s="1"/>
  <c r="G16" i="25"/>
  <c r="E16" i="25"/>
  <c r="E18" i="25" s="1"/>
  <c r="E44" i="25" s="1"/>
  <c r="K44" i="25" l="1"/>
  <c r="O44" i="25"/>
  <c r="G44" i="25"/>
</calcChain>
</file>

<file path=xl/sharedStrings.xml><?xml version="1.0" encoding="utf-8"?>
<sst xmlns="http://schemas.openxmlformats.org/spreadsheetml/2006/main" count="78" uniqueCount="70">
  <si>
    <t>SPOLU</t>
  </si>
  <si>
    <t>Kapitola</t>
  </si>
  <si>
    <t>Ministerstvo životného prostredia SR</t>
  </si>
  <si>
    <t>Úrad vlády SR</t>
  </si>
  <si>
    <t>Príjem zo ŠFM        (EUR)</t>
  </si>
  <si>
    <t>Príjem zo ŠFM        (CHF)</t>
  </si>
  <si>
    <t>ŠR                    ( EUR)</t>
  </si>
  <si>
    <t>ŠR                   (CHF)</t>
  </si>
  <si>
    <t>Fond technickej asistencie</t>
  </si>
  <si>
    <t>Ministerstvo vnútra SR</t>
  </si>
  <si>
    <t>Spolu MV SR</t>
  </si>
  <si>
    <t>Ministerstvo spravodlivosti SR</t>
  </si>
  <si>
    <t>Ministerstvo pôdohospodárstva a rozvoja vidieka SR</t>
  </si>
  <si>
    <t>Ministerstvo školstva,vedy, výskumu a športu SR</t>
  </si>
  <si>
    <t>Zlepšenie pripravenosti záchranných...</t>
  </si>
  <si>
    <t>Skrátený názov projektu</t>
  </si>
  <si>
    <t>1552/2011</t>
  </si>
  <si>
    <t>Rozšírenie informačného systému...</t>
  </si>
  <si>
    <t>Rozvoj a technologická inovácia súdov</t>
  </si>
  <si>
    <t>1991/2011</t>
  </si>
  <si>
    <t xml:space="preserve">Rozvoj ochrany prírody - Štátna ochrana prírody </t>
  </si>
  <si>
    <t>1551/2011</t>
  </si>
  <si>
    <t xml:space="preserve">Monitoring a výskum lesných ekosystémov - Národné lesnícke centrum </t>
  </si>
  <si>
    <t>1550/2011</t>
  </si>
  <si>
    <t xml:space="preserve">Odborné vzdelávanie a príprava - Štátny inštitút odborného vzdelávania </t>
  </si>
  <si>
    <t>CESTA pre postihnuté deti... - Slovenský Červený kríž</t>
  </si>
  <si>
    <t>9/2012</t>
  </si>
  <si>
    <t>11/2012</t>
  </si>
  <si>
    <t>7/2012</t>
  </si>
  <si>
    <t>5/2012</t>
  </si>
  <si>
    <t>Vstúpte k nám ... - Košický samosprávny kraj</t>
  </si>
  <si>
    <t>Zemplínske Hámre - objavme históriu ... - Obec Zemplínske Hámre</t>
  </si>
  <si>
    <t>14/2012</t>
  </si>
  <si>
    <t>"TOKAJ JE LEN JEDEN" - Združenie Tokajská vínna cesta</t>
  </si>
  <si>
    <t>16/2012</t>
  </si>
  <si>
    <t>Slovenský raj - klaster - Obec Stratená</t>
  </si>
  <si>
    <t>52/2012</t>
  </si>
  <si>
    <t>Komplexné sociálne služby pre ... - Gréckokatolícka charita Prešov</t>
  </si>
  <si>
    <t>18/2012</t>
  </si>
  <si>
    <t>Komunita na ceste k prosperite - ETP Slovensko</t>
  </si>
  <si>
    <t>310/2012</t>
  </si>
  <si>
    <t>Kanalizácia Gemerská Poloma - Obec Gemerská Poloma</t>
  </si>
  <si>
    <t>325/2012</t>
  </si>
  <si>
    <t>Splašková kanalizácia Dlhé - Obec Dlhé nad Cirochou</t>
  </si>
  <si>
    <t>314/2012</t>
  </si>
  <si>
    <t xml:space="preserve">Tušice kanalizácia a ČOV - II. Etapa - Obec Tušice </t>
  </si>
  <si>
    <t>321/2012</t>
  </si>
  <si>
    <t>Kanalizácia a ČOV VR - Obec Veľké Ripňany</t>
  </si>
  <si>
    <t>323/2012</t>
  </si>
  <si>
    <t>ČOV a kanalizácia Dvorníky - Obec Dvorníky</t>
  </si>
  <si>
    <t>329/2012</t>
  </si>
  <si>
    <t>333/2012</t>
  </si>
  <si>
    <t>Celoobecná kanalizácia a ČOV - Obec Častá</t>
  </si>
  <si>
    <t>Blokový grant pre mimovládne organizácie - Nadácia Ekopolis</t>
  </si>
  <si>
    <t>1561/2011</t>
  </si>
  <si>
    <t>Štipendijný fond - SAIA, n.o.</t>
  </si>
  <si>
    <t>1/2010</t>
  </si>
  <si>
    <t>Číslo zmluvy o realizácii projektu</t>
  </si>
  <si>
    <t>725/2008</t>
  </si>
  <si>
    <t>Tabuľka č. 16</t>
  </si>
  <si>
    <t>Prehľad výdavkov na zabezpečenie financovania zmlúv o realizácii projektov v rámci Švajčiarskeho finančného mechanizmu (ŠFM) - zaradených do programových štruktúr kapitol na roky 2016 až 2018</t>
  </si>
  <si>
    <t>Použitý kurz: 1EUR/1,25 CHF</t>
  </si>
  <si>
    <t>Spolu MS SR</t>
  </si>
  <si>
    <t>Spolu MŽP SR</t>
  </si>
  <si>
    <t>Spolu MPRV SR</t>
  </si>
  <si>
    <t>Spolu MŠVVŠ SR</t>
  </si>
  <si>
    <t>Spolu ÚV SR</t>
  </si>
  <si>
    <t>Návrh 2016</t>
  </si>
  <si>
    <t>Návrh 2017</t>
  </si>
  <si>
    <t>Návrh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</si>
</sst>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  <xf numFmtId="0" fontId="1" fillId="0" borderId="0"/>
  </cellStyleXfs>
  <cellXfs count="89">
    <xf numFmtId="0" fontId="0" fillId="0" borderId="0" xfId="0"/>
    <xf numFmtId="0" fontId="24" fillId="0" borderId="0" xfId="66" applyFont="1"/>
    <xf numFmtId="49" fontId="24" fillId="0" borderId="0" xfId="66" applyNumberFormat="1" applyFont="1" applyFill="1" applyBorder="1" applyAlignment="1"/>
    <xf numFmtId="0" fontId="23" fillId="0" borderId="0" xfId="66" applyFont="1" applyFill="1" applyBorder="1" applyAlignment="1">
      <alignment horizontal="center" wrapText="1"/>
    </xf>
    <xf numFmtId="0" fontId="24" fillId="0" borderId="0" xfId="66" applyFont="1" applyFill="1" applyBorder="1" applyAlignment="1">
      <alignment horizontal="right"/>
    </xf>
    <xf numFmtId="0" fontId="25" fillId="0" borderId="0" xfId="95"/>
    <xf numFmtId="0" fontId="24" fillId="0" borderId="0" xfId="95" applyFont="1"/>
    <xf numFmtId="3" fontId="24" fillId="0" borderId="30" xfId="66" applyNumberFormat="1" applyFont="1" applyFill="1" applyBorder="1"/>
    <xf numFmtId="3" fontId="24" fillId="0" borderId="27" xfId="66" applyNumberFormat="1" applyFont="1" applyFill="1" applyBorder="1" applyAlignment="1">
      <alignment horizontal="right"/>
    </xf>
    <xf numFmtId="3" fontId="24" fillId="0" borderId="27" xfId="66" applyNumberFormat="1" applyFont="1" applyFill="1" applyBorder="1"/>
    <xf numFmtId="3" fontId="24" fillId="0" borderId="28" xfId="66" applyNumberFormat="1" applyFont="1" applyFill="1" applyBorder="1" applyAlignment="1">
      <alignment horizontal="right"/>
    </xf>
    <xf numFmtId="3" fontId="24" fillId="0" borderId="30" xfId="66" applyNumberFormat="1" applyFont="1" applyFill="1" applyBorder="1" applyAlignment="1">
      <alignment horizontal="right"/>
    </xf>
    <xf numFmtId="3" fontId="24" fillId="0" borderId="20" xfId="66" applyNumberFormat="1" applyFont="1" applyFill="1" applyBorder="1" applyAlignment="1">
      <alignment horizontal="right"/>
    </xf>
    <xf numFmtId="3" fontId="23" fillId="0" borderId="30" xfId="66" applyNumberFormat="1" applyFont="1" applyFill="1" applyBorder="1"/>
    <xf numFmtId="0" fontId="23" fillId="0" borderId="13" xfId="66" applyFont="1" applyFill="1" applyBorder="1" applyAlignment="1">
      <alignment horizontal="center" vertical="center" wrapText="1"/>
    </xf>
    <xf numFmtId="0" fontId="23" fillId="0" borderId="22" xfId="66" applyFont="1" applyFill="1" applyBorder="1" applyAlignment="1">
      <alignment horizontal="center" vertical="center" wrapText="1"/>
    </xf>
    <xf numFmtId="0" fontId="23" fillId="0" borderId="12" xfId="66" applyFont="1" applyFill="1" applyBorder="1" applyAlignment="1">
      <alignment horizontal="center" vertical="center" wrapText="1"/>
    </xf>
    <xf numFmtId="49" fontId="24" fillId="0" borderId="26" xfId="66" applyNumberFormat="1" applyFont="1" applyFill="1" applyBorder="1" applyAlignment="1">
      <alignment horizontal="left" vertical="center"/>
    </xf>
    <xf numFmtId="49" fontId="24" fillId="0" borderId="35" xfId="66" applyNumberFormat="1" applyFont="1" applyFill="1" applyBorder="1" applyAlignment="1">
      <alignment horizontal="left" vertical="center" wrapText="1"/>
    </xf>
    <xf numFmtId="49" fontId="24" fillId="0" borderId="26" xfId="66" applyNumberFormat="1" applyFont="1" applyFill="1" applyBorder="1" applyAlignment="1">
      <alignment horizontal="left" vertical="center" wrapText="1"/>
    </xf>
    <xf numFmtId="0" fontId="24" fillId="0" borderId="24" xfId="96" applyFont="1" applyFill="1" applyBorder="1" applyAlignment="1">
      <alignment wrapText="1"/>
    </xf>
    <xf numFmtId="0" fontId="24" fillId="0" borderId="27" xfId="96" applyFont="1" applyFill="1" applyBorder="1" applyAlignment="1">
      <alignment wrapText="1"/>
    </xf>
    <xf numFmtId="0" fontId="24" fillId="0" borderId="34" xfId="96" applyFont="1" applyFill="1" applyBorder="1" applyAlignment="1">
      <alignment wrapText="1"/>
    </xf>
    <xf numFmtId="0" fontId="24" fillId="0" borderId="23" xfId="96" applyFont="1" applyFill="1" applyBorder="1" applyAlignment="1">
      <alignment wrapText="1"/>
    </xf>
    <xf numFmtId="0" fontId="24" fillId="0" borderId="25" xfId="96" applyFont="1" applyFill="1" applyBorder="1" applyAlignment="1">
      <alignment wrapText="1"/>
    </xf>
    <xf numFmtId="0" fontId="24" fillId="0" borderId="30" xfId="96" applyFont="1" applyFill="1" applyBorder="1" applyAlignment="1">
      <alignment horizontal="left"/>
    </xf>
    <xf numFmtId="3" fontId="23" fillId="0" borderId="27" xfId="66" applyNumberFormat="1" applyFont="1" applyFill="1" applyBorder="1"/>
    <xf numFmtId="0" fontId="29" fillId="0" borderId="0" xfId="95" applyFont="1"/>
    <xf numFmtId="0" fontId="24" fillId="0" borderId="19" xfId="96" applyNumberFormat="1" applyFont="1" applyFill="1" applyBorder="1" applyAlignment="1">
      <alignment horizontal="left"/>
    </xf>
    <xf numFmtId="0" fontId="30" fillId="0" borderId="0" xfId="95" applyFont="1"/>
    <xf numFmtId="0" fontId="24" fillId="0" borderId="21" xfId="96" applyFont="1" applyFill="1" applyBorder="1" applyAlignment="1">
      <alignment horizontal="left"/>
    </xf>
    <xf numFmtId="49" fontId="24" fillId="0" borderId="44" xfId="96" applyNumberFormat="1" applyFont="1" applyFill="1" applyBorder="1" applyAlignment="1">
      <alignment horizontal="left"/>
    </xf>
    <xf numFmtId="0" fontId="24" fillId="0" borderId="0" xfId="96" applyNumberFormat="1" applyFont="1" applyFill="1" applyBorder="1" applyAlignment="1">
      <alignment horizontal="left"/>
    </xf>
    <xf numFmtId="49" fontId="24" fillId="0" borderId="0" xfId="96" applyNumberFormat="1" applyFont="1" applyFill="1" applyBorder="1" applyAlignment="1">
      <alignment horizontal="left"/>
    </xf>
    <xf numFmtId="0" fontId="24" fillId="0" borderId="14" xfId="96" applyNumberFormat="1" applyFont="1" applyFill="1" applyBorder="1" applyAlignment="1">
      <alignment horizontal="left"/>
    </xf>
    <xf numFmtId="49" fontId="24" fillId="0" borderId="8" xfId="96" applyNumberFormat="1" applyFont="1" applyFill="1" applyBorder="1" applyAlignment="1">
      <alignment horizontal="left"/>
    </xf>
    <xf numFmtId="0" fontId="24" fillId="0" borderId="26" xfId="0" applyFont="1" applyBorder="1" applyAlignment="1">
      <alignment horizontal="left" vertical="center"/>
    </xf>
    <xf numFmtId="0" fontId="33" fillId="0" borderId="0" xfId="95" applyFont="1"/>
    <xf numFmtId="0" fontId="17" fillId="0" borderId="0" xfId="95" applyFont="1"/>
    <xf numFmtId="3" fontId="24" fillId="0" borderId="24" xfId="66" applyNumberFormat="1" applyFont="1" applyFill="1" applyBorder="1"/>
    <xf numFmtId="3" fontId="24" fillId="0" borderId="24" xfId="66" applyNumberFormat="1" applyFont="1" applyFill="1" applyBorder="1" applyAlignment="1">
      <alignment horizontal="right"/>
    </xf>
    <xf numFmtId="3" fontId="24" fillId="0" borderId="31" xfId="66" applyNumberFormat="1" applyFont="1" applyFill="1" applyBorder="1"/>
    <xf numFmtId="3" fontId="24" fillId="0" borderId="25" xfId="66" applyNumberFormat="1" applyFont="1" applyFill="1" applyBorder="1" applyAlignment="1">
      <alignment horizontal="right"/>
    </xf>
    <xf numFmtId="3" fontId="24" fillId="0" borderId="25" xfId="66" applyNumberFormat="1" applyFont="1" applyFill="1" applyBorder="1"/>
    <xf numFmtId="3" fontId="24" fillId="0" borderId="16" xfId="66" applyNumberFormat="1" applyFont="1" applyFill="1" applyBorder="1" applyAlignment="1">
      <alignment horizontal="right"/>
    </xf>
    <xf numFmtId="3" fontId="24" fillId="0" borderId="45" xfId="66" applyNumberFormat="1" applyFont="1" applyFill="1" applyBorder="1"/>
    <xf numFmtId="3" fontId="24" fillId="0" borderId="32" xfId="66" applyNumberFormat="1" applyFont="1" applyFill="1" applyBorder="1"/>
    <xf numFmtId="3" fontId="24" fillId="0" borderId="23" xfId="66" applyNumberFormat="1" applyFont="1" applyFill="1" applyBorder="1"/>
    <xf numFmtId="3" fontId="24" fillId="0" borderId="23" xfId="66" applyNumberFormat="1" applyFont="1" applyFill="1" applyBorder="1" applyAlignment="1">
      <alignment horizontal="right"/>
    </xf>
    <xf numFmtId="3" fontId="24" fillId="0" borderId="33" xfId="66" applyNumberFormat="1" applyFont="1" applyFill="1" applyBorder="1" applyAlignment="1">
      <alignment horizontal="right"/>
    </xf>
    <xf numFmtId="3" fontId="24" fillId="0" borderId="31" xfId="66" applyNumberFormat="1" applyFont="1" applyFill="1" applyBorder="1" applyAlignment="1">
      <alignment horizontal="right"/>
    </xf>
    <xf numFmtId="3" fontId="24" fillId="0" borderId="45" xfId="66" applyNumberFormat="1" applyFont="1" applyFill="1" applyBorder="1" applyAlignment="1">
      <alignment horizontal="right"/>
    </xf>
    <xf numFmtId="3" fontId="24" fillId="0" borderId="32" xfId="66" applyNumberFormat="1" applyFont="1" applyFill="1" applyBorder="1" applyAlignment="1">
      <alignment horizontal="right"/>
    </xf>
    <xf numFmtId="3" fontId="24" fillId="0" borderId="22" xfId="66" applyNumberFormat="1" applyFont="1" applyFill="1" applyBorder="1"/>
    <xf numFmtId="3" fontId="24" fillId="0" borderId="22" xfId="66" applyNumberFormat="1" applyFont="1" applyFill="1" applyBorder="1" applyAlignment="1">
      <alignment horizontal="right"/>
    </xf>
    <xf numFmtId="0" fontId="24" fillId="0" borderId="25" xfId="96" applyFont="1" applyFill="1" applyBorder="1" applyAlignment="1">
      <alignment vertical="center" wrapText="1"/>
    </xf>
    <xf numFmtId="0" fontId="25" fillId="0" borderId="0" xfId="95" applyFill="1"/>
    <xf numFmtId="0" fontId="24" fillId="0" borderId="45" xfId="96" applyFont="1" applyFill="1" applyBorder="1" applyAlignment="1">
      <alignment wrapText="1"/>
    </xf>
    <xf numFmtId="0" fontId="24" fillId="0" borderId="36" xfId="0" applyFont="1" applyFill="1" applyBorder="1" applyAlignment="1">
      <alignment vertical="center" wrapText="1"/>
    </xf>
    <xf numFmtId="0" fontId="24" fillId="0" borderId="35" xfId="0" applyFont="1" applyFill="1" applyBorder="1" applyAlignment="1">
      <alignment vertical="center" wrapText="1"/>
    </xf>
    <xf numFmtId="0" fontId="24" fillId="0" borderId="37" xfId="0" applyFont="1" applyFill="1" applyBorder="1" applyAlignment="1">
      <alignment vertical="center" wrapText="1"/>
    </xf>
    <xf numFmtId="0" fontId="23" fillId="0" borderId="17" xfId="95" applyFont="1" applyBorder="1" applyAlignment="1"/>
    <xf numFmtId="0" fontId="32" fillId="0" borderId="19" xfId="0" applyFont="1" applyBorder="1" applyAlignment="1"/>
    <xf numFmtId="0" fontId="32" fillId="0" borderId="30" xfId="0" applyFont="1" applyBorder="1" applyAlignment="1"/>
    <xf numFmtId="0" fontId="27" fillId="0" borderId="0" xfId="95" applyFont="1" applyAlignment="1">
      <alignment horizontal="right"/>
    </xf>
    <xf numFmtId="0" fontId="28" fillId="0" borderId="0" xfId="0" applyFont="1" applyAlignment="1">
      <alignment horizontal="right"/>
    </xf>
    <xf numFmtId="49" fontId="24" fillId="0" borderId="36" xfId="66" applyNumberFormat="1" applyFont="1" applyFill="1" applyBorder="1" applyAlignment="1">
      <alignment horizontal="left" vertical="center" wrapText="1"/>
    </xf>
    <xf numFmtId="0" fontId="31" fillId="0" borderId="37" xfId="0" applyFont="1" applyFill="1" applyBorder="1" applyAlignment="1">
      <alignment horizontal="left" vertical="center"/>
    </xf>
    <xf numFmtId="0" fontId="26" fillId="0" borderId="0" xfId="66" applyFont="1" applyFill="1" applyBorder="1" applyAlignment="1">
      <alignment horizontal="center" shrinkToFit="1"/>
    </xf>
    <xf numFmtId="49" fontId="24" fillId="0" borderId="0" xfId="66" applyNumberFormat="1" applyFont="1" applyFill="1" applyBorder="1" applyAlignment="1">
      <alignment horizontal="right"/>
    </xf>
    <xf numFmtId="49" fontId="24" fillId="0" borderId="2" xfId="66" applyNumberFormat="1" applyFont="1" applyFill="1" applyBorder="1" applyAlignment="1">
      <alignment horizontal="right"/>
    </xf>
    <xf numFmtId="0" fontId="23" fillId="0" borderId="36" xfId="66" applyFont="1" applyFill="1" applyBorder="1" applyAlignment="1">
      <alignment horizontal="center" vertical="center" wrapText="1"/>
    </xf>
    <xf numFmtId="0" fontId="23" fillId="0" borderId="35" xfId="66" applyFont="1" applyFill="1" applyBorder="1" applyAlignment="1">
      <alignment horizontal="center" vertical="center" wrapText="1"/>
    </xf>
    <xf numFmtId="0" fontId="23" fillId="0" borderId="37" xfId="66" applyFont="1" applyFill="1" applyBorder="1" applyAlignment="1">
      <alignment horizontal="center" vertical="center" wrapText="1"/>
    </xf>
    <xf numFmtId="0" fontId="23" fillId="0" borderId="38" xfId="66" applyFont="1" applyFill="1" applyBorder="1" applyAlignment="1">
      <alignment horizontal="center" vertical="center"/>
    </xf>
    <xf numFmtId="0" fontId="24" fillId="0" borderId="34" xfId="66" applyFont="1" applyFill="1" applyBorder="1" applyAlignment="1">
      <alignment horizontal="center" vertical="center"/>
    </xf>
    <xf numFmtId="0" fontId="24" fillId="0" borderId="39" xfId="66" applyFont="1" applyFill="1" applyBorder="1" applyAlignment="1">
      <alignment horizontal="center" vertical="center"/>
    </xf>
    <xf numFmtId="0" fontId="23" fillId="0" borderId="40" xfId="66" applyFont="1" applyFill="1" applyBorder="1" applyAlignment="1">
      <alignment horizontal="center" vertical="center" wrapText="1"/>
    </xf>
    <xf numFmtId="0" fontId="24" fillId="0" borderId="29" xfId="66" applyFont="1" applyFill="1" applyBorder="1" applyAlignment="1">
      <alignment horizontal="center" vertical="center" wrapText="1"/>
    </xf>
    <xf numFmtId="0" fontId="24" fillId="0" borderId="41" xfId="66" applyFont="1" applyFill="1" applyBorder="1" applyAlignment="1">
      <alignment horizontal="center" vertical="center" wrapText="1"/>
    </xf>
    <xf numFmtId="0" fontId="23" fillId="0" borderId="42" xfId="66" applyFont="1" applyFill="1" applyBorder="1" applyAlignment="1">
      <alignment horizontal="center" vertical="center"/>
    </xf>
    <xf numFmtId="0" fontId="23" fillId="0" borderId="21" xfId="66" applyFont="1" applyFill="1" applyBorder="1" applyAlignment="1">
      <alignment horizontal="center" vertical="center"/>
    </xf>
    <xf numFmtId="0" fontId="23" fillId="0" borderId="40" xfId="66" applyFont="1" applyFill="1" applyBorder="1" applyAlignment="1">
      <alignment horizontal="center" vertical="center"/>
    </xf>
    <xf numFmtId="0" fontId="23" fillId="0" borderId="43" xfId="66" applyFont="1" applyFill="1" applyBorder="1" applyAlignment="1">
      <alignment horizontal="center" vertical="center"/>
    </xf>
    <xf numFmtId="0" fontId="23" fillId="0" borderId="14" xfId="66" applyFont="1" applyFill="1" applyBorder="1" applyAlignment="1">
      <alignment horizontal="center" vertical="center"/>
    </xf>
    <xf numFmtId="0" fontId="23" fillId="0" borderId="33" xfId="66" applyFont="1" applyFill="1" applyBorder="1" applyAlignment="1">
      <alignment horizontal="center" vertical="center"/>
    </xf>
    <xf numFmtId="0" fontId="23" fillId="0" borderId="18" xfId="66" applyFont="1" applyFill="1" applyBorder="1" applyAlignment="1">
      <alignment horizontal="center" vertical="center"/>
    </xf>
    <xf numFmtId="0" fontId="23" fillId="0" borderId="15" xfId="66" applyFont="1" applyFill="1" applyBorder="1" applyAlignment="1">
      <alignment horizontal="center" vertical="center"/>
    </xf>
    <xf numFmtId="49" fontId="24" fillId="0" borderId="2" xfId="66" applyNumberFormat="1" applyFont="1" applyFill="1" applyBorder="1" applyAlignment="1">
      <alignment horizontal="left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" xfId="0" builtinId="0"/>
    <cellStyle name="Normálna 2" xfId="95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O168"/>
  <sheetViews>
    <sheetView tabSelected="1" topLeftCell="C1" zoomScaleNormal="100" zoomScalePageLayoutView="80" workbookViewId="0">
      <selection activeCell="L15" sqref="L15"/>
    </sheetView>
  </sheetViews>
  <sheetFormatPr defaultRowHeight="12.75" x14ac:dyDescent="0.2"/>
  <cols>
    <col min="1" max="1" width="16.42578125" style="5" customWidth="1"/>
    <col min="2" max="2" width="50" style="5" customWidth="1"/>
    <col min="3" max="3" width="11.140625" style="5" customWidth="1"/>
    <col min="4" max="4" width="12.28515625" style="5" bestFit="1" customWidth="1"/>
    <col min="5" max="5" width="15.140625" style="5" customWidth="1"/>
    <col min="6" max="7" width="9.7109375" style="5" customWidth="1"/>
    <col min="8" max="9" width="12.28515625" style="5" bestFit="1" customWidth="1"/>
    <col min="10" max="15" width="10.28515625" style="5" customWidth="1"/>
    <col min="16" max="16384" width="9.140625" style="5"/>
  </cols>
  <sheetData>
    <row r="1" spans="1:15" x14ac:dyDescent="0.2">
      <c r="B1" s="38"/>
    </row>
    <row r="2" spans="1:15" x14ac:dyDescent="0.2">
      <c r="B2" s="38"/>
    </row>
    <row r="3" spans="1:15" x14ac:dyDescent="0.2">
      <c r="B3" s="38"/>
    </row>
    <row r="4" spans="1:15" x14ac:dyDescent="0.2">
      <c r="B4" s="38"/>
    </row>
    <row r="5" spans="1:15" x14ac:dyDescent="0.2">
      <c r="B5" s="38"/>
    </row>
    <row r="6" spans="1:15" ht="15.75" x14ac:dyDescent="0.25">
      <c r="B6" s="38"/>
      <c r="N6" s="64" t="s">
        <v>59</v>
      </c>
      <c r="O6" s="65"/>
    </row>
    <row r="7" spans="1:15" x14ac:dyDescent="0.2">
      <c r="B7" s="37">
        <v>1.25</v>
      </c>
    </row>
    <row r="8" spans="1:15" x14ac:dyDescent="0.2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5.75" x14ac:dyDescent="0.25">
      <c r="A10" s="68" t="s">
        <v>60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x14ac:dyDescent="0.2">
      <c r="A11" s="2"/>
      <c r="B11" s="2"/>
      <c r="C11" s="2"/>
      <c r="D11" s="2"/>
      <c r="E11" s="2"/>
      <c r="F11" s="3"/>
      <c r="G11" s="3"/>
      <c r="H11" s="69"/>
      <c r="I11" s="69"/>
      <c r="J11" s="69"/>
      <c r="K11" s="69"/>
      <c r="L11" s="69"/>
      <c r="M11" s="69"/>
      <c r="N11" s="69"/>
      <c r="O11" s="69"/>
    </row>
    <row r="12" spans="1:15" ht="13.5" thickBot="1" x14ac:dyDescent="0.25">
      <c r="A12" s="88" t="s">
        <v>61</v>
      </c>
      <c r="B12" s="88"/>
      <c r="C12" s="4"/>
      <c r="D12" s="4"/>
      <c r="E12" s="4"/>
      <c r="F12" s="4"/>
      <c r="G12" s="4"/>
      <c r="H12" s="1"/>
      <c r="I12" s="1"/>
      <c r="J12" s="4"/>
      <c r="K12" s="4"/>
      <c r="L12" s="4"/>
      <c r="M12" s="70"/>
      <c r="N12" s="70"/>
      <c r="O12" s="70"/>
    </row>
    <row r="13" spans="1:15" x14ac:dyDescent="0.2">
      <c r="A13" s="71" t="s">
        <v>1</v>
      </c>
      <c r="B13" s="74" t="s">
        <v>15</v>
      </c>
      <c r="C13" s="77" t="s">
        <v>57</v>
      </c>
      <c r="D13" s="80" t="s">
        <v>67</v>
      </c>
      <c r="E13" s="81"/>
      <c r="F13" s="81"/>
      <c r="G13" s="82"/>
      <c r="H13" s="80" t="s">
        <v>68</v>
      </c>
      <c r="I13" s="81"/>
      <c r="J13" s="81"/>
      <c r="K13" s="82"/>
      <c r="L13" s="81" t="s">
        <v>69</v>
      </c>
      <c r="M13" s="81"/>
      <c r="N13" s="81"/>
      <c r="O13" s="86"/>
    </row>
    <row r="14" spans="1:15" x14ac:dyDescent="0.2">
      <c r="A14" s="72"/>
      <c r="B14" s="75"/>
      <c r="C14" s="78"/>
      <c r="D14" s="83"/>
      <c r="E14" s="84"/>
      <c r="F14" s="84"/>
      <c r="G14" s="85"/>
      <c r="H14" s="83"/>
      <c r="I14" s="84"/>
      <c r="J14" s="84"/>
      <c r="K14" s="85"/>
      <c r="L14" s="84"/>
      <c r="M14" s="84"/>
      <c r="N14" s="84"/>
      <c r="O14" s="87"/>
    </row>
    <row r="15" spans="1:15" ht="39" thickBot="1" x14ac:dyDescent="0.25">
      <c r="A15" s="73"/>
      <c r="B15" s="76"/>
      <c r="C15" s="79"/>
      <c r="D15" s="15" t="s">
        <v>4</v>
      </c>
      <c r="E15" s="15" t="s">
        <v>5</v>
      </c>
      <c r="F15" s="15" t="s">
        <v>6</v>
      </c>
      <c r="G15" s="15" t="s">
        <v>7</v>
      </c>
      <c r="H15" s="15" t="s">
        <v>4</v>
      </c>
      <c r="I15" s="15" t="s">
        <v>5</v>
      </c>
      <c r="J15" s="15" t="s">
        <v>6</v>
      </c>
      <c r="K15" s="15" t="s">
        <v>7</v>
      </c>
      <c r="L15" s="14" t="s">
        <v>4</v>
      </c>
      <c r="M15" s="15" t="s">
        <v>5</v>
      </c>
      <c r="N15" s="15" t="s">
        <v>6</v>
      </c>
      <c r="O15" s="16" t="s">
        <v>7</v>
      </c>
    </row>
    <row r="16" spans="1:15" s="56" customFormat="1" x14ac:dyDescent="0.2">
      <c r="A16" s="66" t="s">
        <v>9</v>
      </c>
      <c r="B16" s="20" t="s">
        <v>14</v>
      </c>
      <c r="C16" s="30" t="s">
        <v>16</v>
      </c>
      <c r="D16" s="39">
        <v>585776</v>
      </c>
      <c r="E16" s="40">
        <f>D16*$B$7</f>
        <v>732220</v>
      </c>
      <c r="F16" s="39">
        <v>0</v>
      </c>
      <c r="G16" s="40">
        <f>F16*$B$7</f>
        <v>0</v>
      </c>
      <c r="H16" s="39">
        <v>97629</v>
      </c>
      <c r="I16" s="40">
        <v>97629</v>
      </c>
      <c r="J16" s="39">
        <v>0</v>
      </c>
      <c r="K16" s="40">
        <f>J16*$B$7</f>
        <v>0</v>
      </c>
      <c r="L16" s="41">
        <v>0</v>
      </c>
      <c r="M16" s="42">
        <f>L16*$B$7</f>
        <v>0</v>
      </c>
      <c r="N16" s="43">
        <v>0</v>
      </c>
      <c r="O16" s="44">
        <f>N16*$B$7</f>
        <v>0</v>
      </c>
    </row>
    <row r="17" spans="1:15" s="56" customFormat="1" ht="13.5" thickBot="1" x14ac:dyDescent="0.25">
      <c r="A17" s="67"/>
      <c r="B17" s="57" t="s">
        <v>17</v>
      </c>
      <c r="C17" s="31" t="s">
        <v>28</v>
      </c>
      <c r="D17" s="45">
        <v>0</v>
      </c>
      <c r="E17" s="42">
        <f>D17*$B$7</f>
        <v>0</v>
      </c>
      <c r="F17" s="45">
        <v>0</v>
      </c>
      <c r="G17" s="42">
        <f>F17*$B$7</f>
        <v>0</v>
      </c>
      <c r="H17" s="45">
        <v>0</v>
      </c>
      <c r="I17" s="42">
        <f>H17*$B$7</f>
        <v>0</v>
      </c>
      <c r="J17" s="45">
        <v>0</v>
      </c>
      <c r="K17" s="42">
        <f>J17*$B$7</f>
        <v>0</v>
      </c>
      <c r="L17" s="46">
        <v>0</v>
      </c>
      <c r="M17" s="42">
        <f>L17*$B$7</f>
        <v>0</v>
      </c>
      <c r="N17" s="45">
        <v>0</v>
      </c>
      <c r="O17" s="44">
        <f>N17*$B$7</f>
        <v>0</v>
      </c>
    </row>
    <row r="18" spans="1:15" s="56" customFormat="1" ht="13.5" thickBot="1" x14ac:dyDescent="0.25">
      <c r="A18" s="17" t="s">
        <v>10</v>
      </c>
      <c r="B18" s="21"/>
      <c r="C18" s="28"/>
      <c r="D18" s="9">
        <f>SUM(D16:D17)</f>
        <v>585776</v>
      </c>
      <c r="E18" s="8">
        <f>SUM(E16:E17)</f>
        <v>732220</v>
      </c>
      <c r="F18" s="9">
        <f>SUM(F16:F17)</f>
        <v>0</v>
      </c>
      <c r="G18" s="8">
        <f t="shared" ref="G18:O18" si="0">SUM(G16:G17)</f>
        <v>0</v>
      </c>
      <c r="H18" s="8">
        <f t="shared" si="0"/>
        <v>97629</v>
      </c>
      <c r="I18" s="8">
        <f t="shared" si="0"/>
        <v>97629</v>
      </c>
      <c r="J18" s="8">
        <f t="shared" si="0"/>
        <v>0</v>
      </c>
      <c r="K18" s="8">
        <f t="shared" si="0"/>
        <v>0</v>
      </c>
      <c r="L18" s="11">
        <f t="shared" si="0"/>
        <v>0</v>
      </c>
      <c r="M18" s="8">
        <f t="shared" si="0"/>
        <v>0</v>
      </c>
      <c r="N18" s="8">
        <f t="shared" si="0"/>
        <v>0</v>
      </c>
      <c r="O18" s="10">
        <f t="shared" si="0"/>
        <v>0</v>
      </c>
    </row>
    <row r="19" spans="1:15" s="56" customFormat="1" ht="26.25" thickBot="1" x14ac:dyDescent="0.25">
      <c r="A19" s="18" t="s">
        <v>11</v>
      </c>
      <c r="B19" s="22" t="s">
        <v>18</v>
      </c>
      <c r="C19" s="32" t="s">
        <v>19</v>
      </c>
      <c r="D19" s="47">
        <v>109250</v>
      </c>
      <c r="E19" s="42">
        <f>D19*$B$7</f>
        <v>136562.5</v>
      </c>
      <c r="F19" s="48">
        <v>0</v>
      </c>
      <c r="G19" s="42">
        <f>F19*$B$7</f>
        <v>0</v>
      </c>
      <c r="H19" s="48">
        <v>0</v>
      </c>
      <c r="I19" s="42">
        <f t="shared" ref="I19" si="1">H19*$B$7</f>
        <v>0</v>
      </c>
      <c r="J19" s="48">
        <v>0</v>
      </c>
      <c r="K19" s="42">
        <f>J19*$B$7</f>
        <v>0</v>
      </c>
      <c r="L19" s="49">
        <v>0</v>
      </c>
      <c r="M19" s="42">
        <f t="shared" ref="M19" si="2">L19*$B$7</f>
        <v>0</v>
      </c>
      <c r="N19" s="48">
        <v>0</v>
      </c>
      <c r="O19" s="44">
        <f>N19*$B$7</f>
        <v>0</v>
      </c>
    </row>
    <row r="20" spans="1:15" s="56" customFormat="1" ht="13.5" thickBot="1" x14ac:dyDescent="0.25">
      <c r="A20" s="19" t="s">
        <v>62</v>
      </c>
      <c r="B20" s="21"/>
      <c r="C20" s="28"/>
      <c r="D20" s="9">
        <f t="shared" ref="D20:E20" si="3">SUM(D19)</f>
        <v>109250</v>
      </c>
      <c r="E20" s="8">
        <f t="shared" si="3"/>
        <v>136562.5</v>
      </c>
      <c r="F20" s="9">
        <f>SUM(F19)</f>
        <v>0</v>
      </c>
      <c r="G20" s="8">
        <f t="shared" ref="G20:O20" si="4">SUM(G19)</f>
        <v>0</v>
      </c>
      <c r="H20" s="8">
        <f t="shared" si="4"/>
        <v>0</v>
      </c>
      <c r="I20" s="8">
        <f t="shared" si="4"/>
        <v>0</v>
      </c>
      <c r="J20" s="9">
        <f t="shared" si="4"/>
        <v>0</v>
      </c>
      <c r="K20" s="8">
        <f t="shared" si="4"/>
        <v>0</v>
      </c>
      <c r="L20" s="11">
        <f t="shared" si="4"/>
        <v>0</v>
      </c>
      <c r="M20" s="8">
        <f t="shared" si="4"/>
        <v>0</v>
      </c>
      <c r="N20" s="9">
        <f t="shared" si="4"/>
        <v>0</v>
      </c>
      <c r="O20" s="10">
        <f t="shared" si="4"/>
        <v>0</v>
      </c>
    </row>
    <row r="21" spans="1:15" s="56" customFormat="1" ht="39" thickBot="1" x14ac:dyDescent="0.25">
      <c r="A21" s="18" t="s">
        <v>2</v>
      </c>
      <c r="B21" s="22" t="s">
        <v>20</v>
      </c>
      <c r="C21" s="32" t="s">
        <v>21</v>
      </c>
      <c r="D21" s="43">
        <v>673283</v>
      </c>
      <c r="E21" s="42">
        <f t="shared" ref="E21" si="5">D21*$B$7</f>
        <v>841603.75</v>
      </c>
      <c r="F21" s="42">
        <v>0</v>
      </c>
      <c r="G21" s="42">
        <f>F21*$B$7</f>
        <v>0</v>
      </c>
      <c r="H21" s="42">
        <v>0</v>
      </c>
      <c r="I21" s="42">
        <f t="shared" ref="I21" si="6">H21*$B$7</f>
        <v>0</v>
      </c>
      <c r="J21" s="42">
        <v>0</v>
      </c>
      <c r="K21" s="42">
        <f>J21*$B$7</f>
        <v>0</v>
      </c>
      <c r="L21" s="50">
        <v>0</v>
      </c>
      <c r="M21" s="42">
        <f t="shared" ref="M21" si="7">L21*$B$7</f>
        <v>0</v>
      </c>
      <c r="N21" s="42">
        <v>0</v>
      </c>
      <c r="O21" s="44">
        <f>N21*$B$7</f>
        <v>0</v>
      </c>
    </row>
    <row r="22" spans="1:15" s="56" customFormat="1" ht="13.5" thickBot="1" x14ac:dyDescent="0.25">
      <c r="A22" s="17" t="s">
        <v>63</v>
      </c>
      <c r="B22" s="21"/>
      <c r="C22" s="28"/>
      <c r="D22" s="9">
        <f t="shared" ref="D22:E22" si="8">SUM(D21)</f>
        <v>673283</v>
      </c>
      <c r="E22" s="8">
        <f t="shared" si="8"/>
        <v>841603.75</v>
      </c>
      <c r="F22" s="9">
        <f>SUM(F21)</f>
        <v>0</v>
      </c>
      <c r="G22" s="8">
        <f t="shared" ref="G22:O22" si="9">SUM(G21)</f>
        <v>0</v>
      </c>
      <c r="H22" s="8">
        <f t="shared" si="9"/>
        <v>0</v>
      </c>
      <c r="I22" s="8">
        <f t="shared" si="9"/>
        <v>0</v>
      </c>
      <c r="J22" s="8">
        <f t="shared" si="9"/>
        <v>0</v>
      </c>
      <c r="K22" s="8">
        <f t="shared" si="9"/>
        <v>0</v>
      </c>
      <c r="L22" s="11">
        <f t="shared" si="9"/>
        <v>0</v>
      </c>
      <c r="M22" s="8">
        <f t="shared" si="9"/>
        <v>0</v>
      </c>
      <c r="N22" s="8">
        <f t="shared" si="9"/>
        <v>0</v>
      </c>
      <c r="O22" s="10">
        <f t="shared" si="9"/>
        <v>0</v>
      </c>
    </row>
    <row r="23" spans="1:15" s="56" customFormat="1" ht="39" thickBot="1" x14ac:dyDescent="0.25">
      <c r="A23" s="18" t="s">
        <v>12</v>
      </c>
      <c r="B23" s="22" t="s">
        <v>22</v>
      </c>
      <c r="C23" s="32" t="s">
        <v>23</v>
      </c>
      <c r="D23" s="43">
        <v>40996</v>
      </c>
      <c r="E23" s="42">
        <f t="shared" ref="E23" si="10">D23*$B$7</f>
        <v>51245</v>
      </c>
      <c r="F23" s="42">
        <v>0</v>
      </c>
      <c r="G23" s="42">
        <f>F23*$B$7</f>
        <v>0</v>
      </c>
      <c r="H23" s="42">
        <v>0</v>
      </c>
      <c r="I23" s="42">
        <f t="shared" ref="I23" si="11">H23*$B$7</f>
        <v>0</v>
      </c>
      <c r="J23" s="42">
        <v>0</v>
      </c>
      <c r="K23" s="42">
        <f>J23*$B$7</f>
        <v>0</v>
      </c>
      <c r="L23" s="50">
        <v>0</v>
      </c>
      <c r="M23" s="42">
        <f t="shared" ref="M23" si="12">L23*$B$7</f>
        <v>0</v>
      </c>
      <c r="N23" s="42">
        <v>0</v>
      </c>
      <c r="O23" s="44">
        <f>N23*$B$7</f>
        <v>0</v>
      </c>
    </row>
    <row r="24" spans="1:15" s="56" customFormat="1" ht="13.5" thickBot="1" x14ac:dyDescent="0.25">
      <c r="A24" s="17" t="s">
        <v>64</v>
      </c>
      <c r="B24" s="21"/>
      <c r="C24" s="28"/>
      <c r="D24" s="9">
        <f t="shared" ref="D24:E24" si="13">SUM(D23)</f>
        <v>40996</v>
      </c>
      <c r="E24" s="8">
        <f t="shared" si="13"/>
        <v>51245</v>
      </c>
      <c r="F24" s="9">
        <f>SUM(F23)</f>
        <v>0</v>
      </c>
      <c r="G24" s="8">
        <f t="shared" ref="G24:O24" si="14">SUM(G23)</f>
        <v>0</v>
      </c>
      <c r="H24" s="8">
        <f t="shared" si="14"/>
        <v>0</v>
      </c>
      <c r="I24" s="8">
        <f t="shared" si="14"/>
        <v>0</v>
      </c>
      <c r="J24" s="8">
        <f t="shared" si="14"/>
        <v>0</v>
      </c>
      <c r="K24" s="8">
        <f t="shared" si="14"/>
        <v>0</v>
      </c>
      <c r="L24" s="11">
        <f t="shared" si="14"/>
        <v>0</v>
      </c>
      <c r="M24" s="8">
        <f t="shared" si="14"/>
        <v>0</v>
      </c>
      <c r="N24" s="8">
        <f t="shared" si="14"/>
        <v>0</v>
      </c>
      <c r="O24" s="10">
        <f t="shared" si="14"/>
        <v>0</v>
      </c>
    </row>
    <row r="25" spans="1:15" s="56" customFormat="1" ht="51.75" thickBot="1" x14ac:dyDescent="0.25">
      <c r="A25" s="18" t="s">
        <v>13</v>
      </c>
      <c r="B25" s="22" t="s">
        <v>24</v>
      </c>
      <c r="C25" s="33" t="s">
        <v>29</v>
      </c>
      <c r="D25" s="43">
        <v>1443780</v>
      </c>
      <c r="E25" s="42">
        <f t="shared" ref="E25" si="15">D25*$B$7</f>
        <v>1804725</v>
      </c>
      <c r="F25" s="42">
        <v>0</v>
      </c>
      <c r="G25" s="42">
        <f>F25*$B$7</f>
        <v>0</v>
      </c>
      <c r="H25" s="42">
        <v>120314</v>
      </c>
      <c r="I25" s="42">
        <f t="shared" ref="I25" si="16">H25*$B$7</f>
        <v>150392.5</v>
      </c>
      <c r="J25" s="42">
        <v>0</v>
      </c>
      <c r="K25" s="42">
        <f>J25*$B$7</f>
        <v>0</v>
      </c>
      <c r="L25" s="50">
        <v>0</v>
      </c>
      <c r="M25" s="42">
        <v>0</v>
      </c>
      <c r="N25" s="42">
        <v>0</v>
      </c>
      <c r="O25" s="44">
        <f>N25*$B$7</f>
        <v>0</v>
      </c>
    </row>
    <row r="26" spans="1:15" s="56" customFormat="1" ht="13.5" thickBot="1" x14ac:dyDescent="0.25">
      <c r="A26" s="17" t="s">
        <v>65</v>
      </c>
      <c r="B26" s="21"/>
      <c r="C26" s="28"/>
      <c r="D26" s="9">
        <f>SUM(D25)</f>
        <v>1443780</v>
      </c>
      <c r="E26" s="8">
        <f t="shared" ref="E26" si="17">SUM(E25)</f>
        <v>1804725</v>
      </c>
      <c r="F26" s="9">
        <f>SUM(F25)</f>
        <v>0</v>
      </c>
      <c r="G26" s="8">
        <f t="shared" ref="G26:O26" si="18">SUM(G25)</f>
        <v>0</v>
      </c>
      <c r="H26" s="8">
        <f t="shared" si="18"/>
        <v>120314</v>
      </c>
      <c r="I26" s="8">
        <f t="shared" si="18"/>
        <v>150392.5</v>
      </c>
      <c r="J26" s="8">
        <f t="shared" si="18"/>
        <v>0</v>
      </c>
      <c r="K26" s="8">
        <f t="shared" si="18"/>
        <v>0</v>
      </c>
      <c r="L26" s="11">
        <f t="shared" si="18"/>
        <v>0</v>
      </c>
      <c r="M26" s="8">
        <f t="shared" si="18"/>
        <v>0</v>
      </c>
      <c r="N26" s="8">
        <f t="shared" si="18"/>
        <v>0</v>
      </c>
      <c r="O26" s="10">
        <f t="shared" si="18"/>
        <v>0</v>
      </c>
    </row>
    <row r="27" spans="1:15" s="56" customFormat="1" ht="15" customHeight="1" x14ac:dyDescent="0.2">
      <c r="A27" s="58" t="s">
        <v>3</v>
      </c>
      <c r="B27" s="24" t="s">
        <v>25</v>
      </c>
      <c r="C27" s="35" t="s">
        <v>26</v>
      </c>
      <c r="D27" s="43">
        <v>117198</v>
      </c>
      <c r="E27" s="42">
        <f t="shared" ref="E27" si="19">D27*$B$7</f>
        <v>146497.5</v>
      </c>
      <c r="F27" s="51">
        <v>0</v>
      </c>
      <c r="G27" s="42">
        <f>F27*$B$7</f>
        <v>0</v>
      </c>
      <c r="H27" s="51">
        <v>0</v>
      </c>
      <c r="I27" s="42">
        <f>H27*$B$7</f>
        <v>0</v>
      </c>
      <c r="J27" s="51">
        <v>0</v>
      </c>
      <c r="K27" s="42">
        <f>J27*$B$7</f>
        <v>0</v>
      </c>
      <c r="L27" s="52">
        <v>0</v>
      </c>
      <c r="M27" s="42">
        <f>L27*$B$7</f>
        <v>0</v>
      </c>
      <c r="N27" s="51">
        <v>0</v>
      </c>
      <c r="O27" s="44">
        <f>N27*$B$7</f>
        <v>0</v>
      </c>
    </row>
    <row r="28" spans="1:15" s="56" customFormat="1" ht="12.75" customHeight="1" x14ac:dyDescent="0.2">
      <c r="A28" s="59"/>
      <c r="B28" s="24" t="s">
        <v>39</v>
      </c>
      <c r="C28" s="35" t="s">
        <v>40</v>
      </c>
      <c r="D28" s="43">
        <v>0</v>
      </c>
      <c r="E28" s="42">
        <f>D28*$B$7</f>
        <v>0</v>
      </c>
      <c r="F28" s="51">
        <v>0</v>
      </c>
      <c r="G28" s="42">
        <f>F28*$B$7</f>
        <v>0</v>
      </c>
      <c r="H28" s="51">
        <v>0</v>
      </c>
      <c r="I28" s="42">
        <f t="shared" ref="I28" si="20">H28*$B$7</f>
        <v>0</v>
      </c>
      <c r="J28" s="51">
        <v>0</v>
      </c>
      <c r="K28" s="42">
        <f>J28*$B$7</f>
        <v>0</v>
      </c>
      <c r="L28" s="52">
        <v>0</v>
      </c>
      <c r="M28" s="42">
        <f t="shared" ref="M28" si="21">L28*$B$7</f>
        <v>0</v>
      </c>
      <c r="N28" s="51">
        <v>0</v>
      </c>
      <c r="O28" s="44">
        <f>N28*$B$7</f>
        <v>0</v>
      </c>
    </row>
    <row r="29" spans="1:15" s="56" customFormat="1" ht="15" customHeight="1" x14ac:dyDescent="0.2">
      <c r="A29" s="59"/>
      <c r="B29" s="24" t="s">
        <v>30</v>
      </c>
      <c r="C29" s="35" t="s">
        <v>27</v>
      </c>
      <c r="D29" s="43">
        <v>141142</v>
      </c>
      <c r="E29" s="42">
        <f>D29*$B$7</f>
        <v>176427.5</v>
      </c>
      <c r="F29" s="51">
        <v>0</v>
      </c>
      <c r="G29" s="42">
        <f>F29*$B$7</f>
        <v>0</v>
      </c>
      <c r="H29" s="51">
        <v>0</v>
      </c>
      <c r="I29" s="42">
        <f>H29*$B$7</f>
        <v>0</v>
      </c>
      <c r="J29" s="51">
        <v>0</v>
      </c>
      <c r="K29" s="42">
        <f>J29*$B$7</f>
        <v>0</v>
      </c>
      <c r="L29" s="52">
        <v>0</v>
      </c>
      <c r="M29" s="42">
        <f>L29*$B$7</f>
        <v>0</v>
      </c>
      <c r="N29" s="51">
        <v>0</v>
      </c>
      <c r="O29" s="44">
        <f>N29*$B$7</f>
        <v>0</v>
      </c>
    </row>
    <row r="30" spans="1:15" s="56" customFormat="1" ht="25.5" customHeight="1" x14ac:dyDescent="0.2">
      <c r="A30" s="59"/>
      <c r="B30" s="55" t="s">
        <v>31</v>
      </c>
      <c r="C30" s="35" t="s">
        <v>32</v>
      </c>
      <c r="D30" s="43">
        <v>76292</v>
      </c>
      <c r="E30" s="42">
        <f t="shared" ref="E30:E42" si="22">D30*$B$7</f>
        <v>95365</v>
      </c>
      <c r="F30" s="51">
        <v>0</v>
      </c>
      <c r="G30" s="42">
        <f t="shared" ref="G30:G41" si="23">F30*$B$7</f>
        <v>0</v>
      </c>
      <c r="H30" s="51">
        <v>0</v>
      </c>
      <c r="I30" s="42">
        <f t="shared" ref="I30:I42" si="24">H30*$B$7</f>
        <v>0</v>
      </c>
      <c r="J30" s="51">
        <v>0</v>
      </c>
      <c r="K30" s="42">
        <f t="shared" ref="K30:K41" si="25">J30*$B$7</f>
        <v>0</v>
      </c>
      <c r="L30" s="52">
        <v>0</v>
      </c>
      <c r="M30" s="42">
        <f t="shared" ref="M30:M41" si="26">L30*$B$7</f>
        <v>0</v>
      </c>
      <c r="N30" s="51">
        <v>0</v>
      </c>
      <c r="O30" s="44">
        <f t="shared" ref="O30:O41" si="27">N30*$B$7</f>
        <v>0</v>
      </c>
    </row>
    <row r="31" spans="1:15" s="56" customFormat="1" ht="15" customHeight="1" x14ac:dyDescent="0.2">
      <c r="A31" s="59"/>
      <c r="B31" s="24" t="s">
        <v>33</v>
      </c>
      <c r="C31" s="35" t="s">
        <v>34</v>
      </c>
      <c r="D31" s="43">
        <v>315386</v>
      </c>
      <c r="E31" s="42">
        <f t="shared" si="22"/>
        <v>394232.5</v>
      </c>
      <c r="F31" s="51">
        <v>0</v>
      </c>
      <c r="G31" s="42">
        <f t="shared" si="23"/>
        <v>0</v>
      </c>
      <c r="H31" s="51">
        <v>0</v>
      </c>
      <c r="I31" s="42">
        <f t="shared" si="24"/>
        <v>0</v>
      </c>
      <c r="J31" s="51">
        <v>0</v>
      </c>
      <c r="K31" s="42">
        <f t="shared" si="25"/>
        <v>0</v>
      </c>
      <c r="L31" s="52">
        <v>0</v>
      </c>
      <c r="M31" s="42">
        <f t="shared" si="26"/>
        <v>0</v>
      </c>
      <c r="N31" s="51">
        <v>0</v>
      </c>
      <c r="O31" s="44">
        <f t="shared" si="27"/>
        <v>0</v>
      </c>
    </row>
    <row r="32" spans="1:15" s="56" customFormat="1" ht="15" customHeight="1" x14ac:dyDescent="0.2">
      <c r="A32" s="59"/>
      <c r="B32" s="24" t="s">
        <v>35</v>
      </c>
      <c r="C32" s="35" t="s">
        <v>36</v>
      </c>
      <c r="D32" s="43">
        <v>0</v>
      </c>
      <c r="E32" s="42">
        <f t="shared" si="22"/>
        <v>0</v>
      </c>
      <c r="F32" s="51">
        <v>0</v>
      </c>
      <c r="G32" s="42">
        <f t="shared" si="23"/>
        <v>0</v>
      </c>
      <c r="H32" s="51">
        <v>0</v>
      </c>
      <c r="I32" s="42">
        <f t="shared" si="24"/>
        <v>0</v>
      </c>
      <c r="J32" s="51">
        <v>0</v>
      </c>
      <c r="K32" s="42">
        <f t="shared" si="25"/>
        <v>0</v>
      </c>
      <c r="L32" s="52">
        <v>0</v>
      </c>
      <c r="M32" s="42">
        <f t="shared" si="26"/>
        <v>0</v>
      </c>
      <c r="N32" s="51">
        <v>0</v>
      </c>
      <c r="O32" s="44">
        <f t="shared" si="27"/>
        <v>0</v>
      </c>
    </row>
    <row r="33" spans="1:15" s="56" customFormat="1" ht="26.25" customHeight="1" x14ac:dyDescent="0.2">
      <c r="A33" s="59"/>
      <c r="B33" s="24" t="s">
        <v>37</v>
      </c>
      <c r="C33" s="35" t="s">
        <v>38</v>
      </c>
      <c r="D33" s="43">
        <v>277920</v>
      </c>
      <c r="E33" s="42">
        <f t="shared" si="22"/>
        <v>347400</v>
      </c>
      <c r="F33" s="42">
        <v>0</v>
      </c>
      <c r="G33" s="42">
        <f t="shared" si="23"/>
        <v>0</v>
      </c>
      <c r="H33" s="51">
        <v>0</v>
      </c>
      <c r="I33" s="42">
        <f t="shared" si="24"/>
        <v>0</v>
      </c>
      <c r="J33" s="51">
        <v>0</v>
      </c>
      <c r="K33" s="42">
        <f t="shared" si="25"/>
        <v>0</v>
      </c>
      <c r="L33" s="52">
        <v>0</v>
      </c>
      <c r="M33" s="42">
        <f t="shared" si="26"/>
        <v>0</v>
      </c>
      <c r="N33" s="51">
        <v>0</v>
      </c>
      <c r="O33" s="44">
        <f t="shared" si="27"/>
        <v>0</v>
      </c>
    </row>
    <row r="34" spans="1:15" s="56" customFormat="1" ht="12.75" customHeight="1" x14ac:dyDescent="0.2">
      <c r="A34" s="59"/>
      <c r="B34" s="24" t="s">
        <v>41</v>
      </c>
      <c r="C34" s="35" t="s">
        <v>42</v>
      </c>
      <c r="D34" s="43">
        <v>1507137</v>
      </c>
      <c r="E34" s="42">
        <f t="shared" si="22"/>
        <v>1883921.25</v>
      </c>
      <c r="F34" s="51">
        <v>0</v>
      </c>
      <c r="G34" s="42">
        <f t="shared" si="23"/>
        <v>0</v>
      </c>
      <c r="H34" s="51">
        <v>0</v>
      </c>
      <c r="I34" s="42">
        <f t="shared" si="24"/>
        <v>0</v>
      </c>
      <c r="J34" s="51">
        <v>0</v>
      </c>
      <c r="K34" s="42">
        <f t="shared" si="25"/>
        <v>0</v>
      </c>
      <c r="L34" s="52">
        <v>0</v>
      </c>
      <c r="M34" s="42">
        <f t="shared" si="26"/>
        <v>0</v>
      </c>
      <c r="N34" s="51">
        <v>0</v>
      </c>
      <c r="O34" s="44">
        <f t="shared" si="27"/>
        <v>0</v>
      </c>
    </row>
    <row r="35" spans="1:15" s="56" customFormat="1" ht="15" customHeight="1" x14ac:dyDescent="0.2">
      <c r="A35" s="59"/>
      <c r="B35" s="24" t="s">
        <v>43</v>
      </c>
      <c r="C35" s="35" t="s">
        <v>44</v>
      </c>
      <c r="D35" s="43">
        <v>503465</v>
      </c>
      <c r="E35" s="42">
        <f t="shared" si="22"/>
        <v>629331.25</v>
      </c>
      <c r="F35" s="51">
        <v>0</v>
      </c>
      <c r="G35" s="42">
        <f t="shared" si="23"/>
        <v>0</v>
      </c>
      <c r="H35" s="51">
        <v>11003</v>
      </c>
      <c r="I35" s="42">
        <f t="shared" si="24"/>
        <v>13753.75</v>
      </c>
      <c r="J35" s="51">
        <v>0</v>
      </c>
      <c r="K35" s="42">
        <f t="shared" si="25"/>
        <v>0</v>
      </c>
      <c r="L35" s="52">
        <v>0</v>
      </c>
      <c r="M35" s="42">
        <v>0</v>
      </c>
      <c r="N35" s="51">
        <v>0</v>
      </c>
      <c r="O35" s="44">
        <f t="shared" si="27"/>
        <v>0</v>
      </c>
    </row>
    <row r="36" spans="1:15" s="56" customFormat="1" ht="15" customHeight="1" x14ac:dyDescent="0.2">
      <c r="A36" s="59"/>
      <c r="B36" s="24" t="s">
        <v>45</v>
      </c>
      <c r="C36" s="35" t="s">
        <v>46</v>
      </c>
      <c r="D36" s="43">
        <v>914913</v>
      </c>
      <c r="E36" s="42">
        <f t="shared" si="22"/>
        <v>1143641.25</v>
      </c>
      <c r="F36" s="51">
        <v>0</v>
      </c>
      <c r="G36" s="42">
        <f t="shared" si="23"/>
        <v>0</v>
      </c>
      <c r="H36" s="51">
        <v>28316</v>
      </c>
      <c r="I36" s="42">
        <f t="shared" si="24"/>
        <v>35395</v>
      </c>
      <c r="J36" s="51">
        <v>0</v>
      </c>
      <c r="K36" s="42">
        <f t="shared" si="25"/>
        <v>0</v>
      </c>
      <c r="L36" s="52">
        <v>0</v>
      </c>
      <c r="M36" s="42">
        <v>0</v>
      </c>
      <c r="N36" s="51">
        <v>0</v>
      </c>
      <c r="O36" s="44">
        <f t="shared" si="27"/>
        <v>0</v>
      </c>
    </row>
    <row r="37" spans="1:15" s="56" customFormat="1" ht="15" customHeight="1" x14ac:dyDescent="0.2">
      <c r="A37" s="59"/>
      <c r="B37" s="24" t="s">
        <v>49</v>
      </c>
      <c r="C37" s="35" t="s">
        <v>50</v>
      </c>
      <c r="D37" s="43">
        <v>1839055</v>
      </c>
      <c r="E37" s="42">
        <f>D37*$B$7</f>
        <v>2298818.75</v>
      </c>
      <c r="F37" s="51">
        <v>0</v>
      </c>
      <c r="G37" s="42">
        <f>F37*$B$7</f>
        <v>0</v>
      </c>
      <c r="H37" s="51">
        <v>0</v>
      </c>
      <c r="I37" s="42">
        <f>H37*$B$7</f>
        <v>0</v>
      </c>
      <c r="J37" s="51">
        <v>0</v>
      </c>
      <c r="K37" s="42">
        <f>J37*$B$7</f>
        <v>0</v>
      </c>
      <c r="L37" s="52">
        <v>0</v>
      </c>
      <c r="M37" s="42">
        <f>L37*$B$7</f>
        <v>0</v>
      </c>
      <c r="N37" s="51">
        <v>0</v>
      </c>
      <c r="O37" s="44">
        <f>N37*$B$7</f>
        <v>0</v>
      </c>
    </row>
    <row r="38" spans="1:15" s="56" customFormat="1" ht="15" customHeight="1" x14ac:dyDescent="0.2">
      <c r="A38" s="59"/>
      <c r="B38" s="24" t="s">
        <v>47</v>
      </c>
      <c r="C38" s="35" t="s">
        <v>48</v>
      </c>
      <c r="D38" s="43">
        <v>1462682</v>
      </c>
      <c r="E38" s="42">
        <f t="shared" si="22"/>
        <v>1828352.5</v>
      </c>
      <c r="F38" s="51">
        <v>0</v>
      </c>
      <c r="G38" s="42">
        <f t="shared" si="23"/>
        <v>0</v>
      </c>
      <c r="H38" s="51">
        <v>23770</v>
      </c>
      <c r="I38" s="42">
        <f t="shared" si="24"/>
        <v>29712.5</v>
      </c>
      <c r="J38" s="51">
        <v>0</v>
      </c>
      <c r="K38" s="42">
        <f t="shared" si="25"/>
        <v>0</v>
      </c>
      <c r="L38" s="52">
        <v>0</v>
      </c>
      <c r="M38" s="42">
        <v>0</v>
      </c>
      <c r="N38" s="51">
        <v>0</v>
      </c>
      <c r="O38" s="44">
        <f t="shared" si="27"/>
        <v>0</v>
      </c>
    </row>
    <row r="39" spans="1:15" s="56" customFormat="1" ht="15" customHeight="1" x14ac:dyDescent="0.2">
      <c r="A39" s="59"/>
      <c r="B39" s="24" t="s">
        <v>52</v>
      </c>
      <c r="C39" s="35" t="s">
        <v>51</v>
      </c>
      <c r="D39" s="43">
        <v>3648136</v>
      </c>
      <c r="E39" s="42">
        <f t="shared" si="22"/>
        <v>4560170</v>
      </c>
      <c r="F39" s="51">
        <v>0</v>
      </c>
      <c r="G39" s="42">
        <f t="shared" si="23"/>
        <v>0</v>
      </c>
      <c r="H39" s="51">
        <v>643858</v>
      </c>
      <c r="I39" s="42">
        <f t="shared" si="24"/>
        <v>804822.5</v>
      </c>
      <c r="J39" s="51">
        <v>0</v>
      </c>
      <c r="K39" s="42">
        <f t="shared" si="25"/>
        <v>0</v>
      </c>
      <c r="L39" s="52">
        <v>0</v>
      </c>
      <c r="M39" s="42">
        <v>0</v>
      </c>
      <c r="N39" s="51">
        <v>0</v>
      </c>
      <c r="O39" s="44">
        <f t="shared" si="27"/>
        <v>0</v>
      </c>
    </row>
    <row r="40" spans="1:15" s="56" customFormat="1" ht="15.75" customHeight="1" thickBot="1" x14ac:dyDescent="0.25">
      <c r="A40" s="60"/>
      <c r="B40" s="24" t="s">
        <v>55</v>
      </c>
      <c r="C40" s="35" t="s">
        <v>56</v>
      </c>
      <c r="D40" s="53">
        <v>0</v>
      </c>
      <c r="E40" s="54">
        <f>D40*$B$7</f>
        <v>0</v>
      </c>
      <c r="F40" s="54">
        <v>0</v>
      </c>
      <c r="G40" s="54">
        <f>F40*$B$7</f>
        <v>0</v>
      </c>
      <c r="H40" s="54">
        <v>0</v>
      </c>
      <c r="I40" s="54">
        <f>H40*$B$7</f>
        <v>0</v>
      </c>
      <c r="J40" s="54">
        <v>0</v>
      </c>
      <c r="K40" s="54">
        <f>J40*$B$7</f>
        <v>0</v>
      </c>
      <c r="L40" s="52">
        <v>0</v>
      </c>
      <c r="M40" s="42">
        <f>L40*$B$7</f>
        <v>0</v>
      </c>
      <c r="N40" s="51">
        <v>0</v>
      </c>
      <c r="O40" s="44">
        <f>N40*$B$7</f>
        <v>0</v>
      </c>
    </row>
    <row r="41" spans="1:15" s="56" customFormat="1" ht="15" customHeight="1" x14ac:dyDescent="0.2">
      <c r="A41" s="59"/>
      <c r="B41" s="24" t="s">
        <v>53</v>
      </c>
      <c r="C41" s="35" t="s">
        <v>54</v>
      </c>
      <c r="D41" s="43">
        <v>0</v>
      </c>
      <c r="E41" s="42">
        <f t="shared" si="22"/>
        <v>0</v>
      </c>
      <c r="F41" s="51">
        <v>0</v>
      </c>
      <c r="G41" s="42">
        <f t="shared" si="23"/>
        <v>0</v>
      </c>
      <c r="H41" s="51">
        <v>0</v>
      </c>
      <c r="I41" s="42">
        <f t="shared" si="24"/>
        <v>0</v>
      </c>
      <c r="J41" s="51">
        <v>0</v>
      </c>
      <c r="K41" s="42">
        <f t="shared" si="25"/>
        <v>0</v>
      </c>
      <c r="L41" s="52">
        <v>0</v>
      </c>
      <c r="M41" s="42">
        <f t="shared" si="26"/>
        <v>0</v>
      </c>
      <c r="N41" s="51">
        <v>0</v>
      </c>
      <c r="O41" s="44">
        <f t="shared" si="27"/>
        <v>0</v>
      </c>
    </row>
    <row r="42" spans="1:15" s="56" customFormat="1" ht="15" customHeight="1" thickBot="1" x14ac:dyDescent="0.25">
      <c r="A42" s="59"/>
      <c r="B42" s="23" t="s">
        <v>8</v>
      </c>
      <c r="C42" s="34" t="s">
        <v>58</v>
      </c>
      <c r="D42" s="43">
        <v>210293</v>
      </c>
      <c r="E42" s="42">
        <f t="shared" si="22"/>
        <v>262866.25</v>
      </c>
      <c r="F42" s="51">
        <v>0</v>
      </c>
      <c r="G42" s="42">
        <f>F42*$B$7</f>
        <v>0</v>
      </c>
      <c r="H42" s="51">
        <v>266680</v>
      </c>
      <c r="I42" s="42">
        <f t="shared" si="24"/>
        <v>333350</v>
      </c>
      <c r="J42" s="51">
        <v>0</v>
      </c>
      <c r="K42" s="42">
        <f>J42*$B$7</f>
        <v>0</v>
      </c>
      <c r="L42" s="52">
        <v>0</v>
      </c>
      <c r="M42" s="42">
        <v>0</v>
      </c>
      <c r="N42" s="51">
        <v>0</v>
      </c>
      <c r="O42" s="44">
        <f>N42*$B$7</f>
        <v>0</v>
      </c>
    </row>
    <row r="43" spans="1:15" ht="13.5" thickBot="1" x14ac:dyDescent="0.25">
      <c r="A43" s="36" t="s">
        <v>66</v>
      </c>
      <c r="B43" s="21"/>
      <c r="C43" s="25"/>
      <c r="D43" s="9">
        <f>SUM(D27:D42)</f>
        <v>11013619</v>
      </c>
      <c r="E43" s="9">
        <f>SUM(E27:E42)</f>
        <v>13767023.75</v>
      </c>
      <c r="F43" s="7">
        <f>SUM(F29:F41)</f>
        <v>0</v>
      </c>
      <c r="G43" s="11">
        <f>SUM(G29:G41)</f>
        <v>0</v>
      </c>
      <c r="H43" s="8">
        <f>SUM(H27:H42)</f>
        <v>973627</v>
      </c>
      <c r="I43" s="11">
        <f>SUM(I27:I42)</f>
        <v>1217033.75</v>
      </c>
      <c r="J43" s="11">
        <f t="shared" ref="J43:O43" si="28">SUM(J29:J41)</f>
        <v>0</v>
      </c>
      <c r="K43" s="11">
        <f t="shared" si="28"/>
        <v>0</v>
      </c>
      <c r="L43" s="11">
        <f t="shared" si="28"/>
        <v>0</v>
      </c>
      <c r="M43" s="11">
        <f t="shared" si="28"/>
        <v>0</v>
      </c>
      <c r="N43" s="11">
        <f t="shared" si="28"/>
        <v>0</v>
      </c>
      <c r="O43" s="12">
        <f t="shared" si="28"/>
        <v>0</v>
      </c>
    </row>
    <row r="44" spans="1:15" ht="15" thickBot="1" x14ac:dyDescent="0.25">
      <c r="A44" s="61" t="s">
        <v>0</v>
      </c>
      <c r="B44" s="62"/>
      <c r="C44" s="63"/>
      <c r="D44" s="26">
        <f t="shared" ref="D44:O44" si="29">SUM(D18+D20+D22+D24+D26+D43)</f>
        <v>13866704</v>
      </c>
      <c r="E44" s="26">
        <f t="shared" si="29"/>
        <v>17333380</v>
      </c>
      <c r="F44" s="13">
        <f t="shared" si="29"/>
        <v>0</v>
      </c>
      <c r="G44" s="11">
        <f t="shared" si="29"/>
        <v>0</v>
      </c>
      <c r="H44" s="26">
        <f t="shared" si="29"/>
        <v>1191570</v>
      </c>
      <c r="I44" s="26">
        <f t="shared" si="29"/>
        <v>1465055.25</v>
      </c>
      <c r="J44" s="13">
        <f t="shared" si="29"/>
        <v>0</v>
      </c>
      <c r="K44" s="11">
        <f t="shared" si="29"/>
        <v>0</v>
      </c>
      <c r="L44" s="13">
        <f t="shared" si="29"/>
        <v>0</v>
      </c>
      <c r="M44" s="11">
        <f t="shared" si="29"/>
        <v>0</v>
      </c>
      <c r="N44" s="13">
        <f t="shared" si="29"/>
        <v>0</v>
      </c>
      <c r="O44" s="12">
        <f t="shared" si="29"/>
        <v>0</v>
      </c>
    </row>
    <row r="45" spans="1:15" x14ac:dyDescent="0.2">
      <c r="A45" s="6"/>
      <c r="B45" s="29"/>
      <c r="C45" s="29"/>
      <c r="D45" s="6"/>
      <c r="E45" s="6"/>
      <c r="F45" s="6"/>
      <c r="G45" s="6"/>
      <c r="H45" s="6"/>
      <c r="I45" s="6"/>
      <c r="J45" s="27"/>
      <c r="K45" s="6"/>
      <c r="L45" s="6"/>
      <c r="M45" s="6"/>
      <c r="N45" s="6"/>
      <c r="O45" s="6"/>
    </row>
    <row r="46" spans="1:15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</sheetData>
  <mergeCells count="13">
    <mergeCell ref="A44:C44"/>
    <mergeCell ref="N6:O6"/>
    <mergeCell ref="A16:A17"/>
    <mergeCell ref="A10:O10"/>
    <mergeCell ref="H11:O11"/>
    <mergeCell ref="M12:O12"/>
    <mergeCell ref="A13:A15"/>
    <mergeCell ref="B13:B15"/>
    <mergeCell ref="C13:C15"/>
    <mergeCell ref="D13:G14"/>
    <mergeCell ref="H13:K14"/>
    <mergeCell ref="L13:O14"/>
    <mergeCell ref="A12:B12"/>
  </mergeCells>
  <pageMargins left="0.47244094488188981" right="0.27559055118110237" top="0.55118110236220474" bottom="0.47244094488188981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do_knihy_SFM</vt:lpstr>
    </vt:vector>
  </TitlesOfParts>
  <Company>MFSR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2015-10-08T06:57:46Z</cp:lastPrinted>
  <dcterms:created xsi:type="dcterms:W3CDTF">2009-03-02T17:14:04Z</dcterms:created>
  <dcterms:modified xsi:type="dcterms:W3CDTF">2015-10-08T07:20:07Z</dcterms:modified>
</cp:coreProperties>
</file>