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5315" windowHeight="6210"/>
  </bookViews>
  <sheets>
    <sheet name="priloha_1" sheetId="1" r:id="rId1"/>
  </sheets>
  <calcPr calcId="145621"/>
</workbook>
</file>

<file path=xl/calcChain.xml><?xml version="1.0" encoding="utf-8"?>
<calcChain xmlns="http://schemas.openxmlformats.org/spreadsheetml/2006/main">
  <c r="F8" i="1" l="1"/>
  <c r="F9" i="1"/>
  <c r="F11" i="1"/>
  <c r="F15" i="1"/>
  <c r="F21" i="1"/>
  <c r="F22" i="1"/>
  <c r="F23" i="1"/>
  <c r="F25" i="1"/>
  <c r="F28" i="1"/>
  <c r="F29" i="1"/>
  <c r="F30" i="1"/>
  <c r="F33" i="1"/>
  <c r="F34" i="1"/>
  <c r="F38" i="1"/>
  <c r="F40" i="1"/>
  <c r="F5" i="1"/>
  <c r="D35" i="1"/>
  <c r="F35" i="1" s="1"/>
  <c r="E35" i="1"/>
  <c r="C35" i="1"/>
  <c r="D31" i="1"/>
  <c r="E31" i="1"/>
  <c r="F31" i="1" s="1"/>
  <c r="C31" i="1"/>
  <c r="D26" i="1"/>
  <c r="E26" i="1"/>
  <c r="F26" i="1" s="1"/>
  <c r="C26" i="1"/>
  <c r="E18" i="1"/>
  <c r="C18" i="1"/>
  <c r="D19" i="1"/>
  <c r="D18" i="1" s="1"/>
  <c r="F18" i="1" s="1"/>
  <c r="E19" i="1"/>
  <c r="F19" i="1" s="1"/>
  <c r="C19" i="1"/>
  <c r="D12" i="1"/>
  <c r="D13" i="1"/>
  <c r="E13" i="1"/>
  <c r="E12" i="1" s="1"/>
  <c r="F12" i="1" s="1"/>
  <c r="C13" i="1"/>
  <c r="C12" i="1" s="1"/>
  <c r="D6" i="1"/>
  <c r="E6" i="1"/>
  <c r="F6" i="1" s="1"/>
  <c r="C6" i="1"/>
  <c r="C41" i="1" s="1"/>
  <c r="D41" i="1" l="1"/>
  <c r="E41" i="1"/>
  <c r="F41" i="1" s="1"/>
  <c r="F13" i="1"/>
</calcChain>
</file>

<file path=xl/sharedStrings.xml><?xml version="1.0" encoding="utf-8"?>
<sst xmlns="http://schemas.openxmlformats.org/spreadsheetml/2006/main" count="65" uniqueCount="51">
  <si>
    <t>Rozpočet aktív k 31.12.2016</t>
  </si>
  <si>
    <t>Č.r.</t>
  </si>
  <si>
    <t>AKTÍVA (v tis. EUR)</t>
  </si>
  <si>
    <t>1.</t>
  </si>
  <si>
    <t>Pokladničné hodnoty</t>
  </si>
  <si>
    <t>2.</t>
  </si>
  <si>
    <t>Vklady v bankách</t>
  </si>
  <si>
    <t xml:space="preserve">z toho: </t>
  </si>
  <si>
    <t>- bežné účty v emisných bankách</t>
  </si>
  <si>
    <t>- bežné účty v bankách</t>
  </si>
  <si>
    <t>- termínované vklady v emisných bankách</t>
  </si>
  <si>
    <t>- termínované vklady v bankách</t>
  </si>
  <si>
    <t>3.</t>
  </si>
  <si>
    <t>Pohľadávky z poskytnutých úverov bankám (netto)</t>
  </si>
  <si>
    <t>Pohľadávky z poskytnutých úverov bankám (brutto)</t>
  </si>
  <si>
    <t>- refinančné úvery bankám</t>
  </si>
  <si>
    <t>- eskontné úvery bankám</t>
  </si>
  <si>
    <t>Opravné položky k znehodnoteným pohľadávkam</t>
  </si>
  <si>
    <t>4.</t>
  </si>
  <si>
    <t xml:space="preserve">Pohľadávky z úverov poskytnutých klientom (netto) </t>
  </si>
  <si>
    <t xml:space="preserve">Pohľadávky z úverov poskytnutých klientom (brutto) </t>
  </si>
  <si>
    <t xml:space="preserve">- vývozné úvery klientom </t>
  </si>
  <si>
    <t>- dovozné úvery klientom</t>
  </si>
  <si>
    <t>- eskontné úvery klientom</t>
  </si>
  <si>
    <t>- ostatné pohľadávky voči klientom</t>
  </si>
  <si>
    <t>5.</t>
  </si>
  <si>
    <t>Pohľadávky z poistenia a zaistenia (netto)</t>
  </si>
  <si>
    <t>Pohľadávky z poistenia a zaistenia (brutto)</t>
  </si>
  <si>
    <t>Podiel zaisťovateľov na technických rezervách</t>
  </si>
  <si>
    <t>6.</t>
  </si>
  <si>
    <t>Hmotný a nehmotný majetok</t>
  </si>
  <si>
    <t>- hmotný majetok</t>
  </si>
  <si>
    <t>- nehmotný majetok</t>
  </si>
  <si>
    <t>7.</t>
  </si>
  <si>
    <t>Cenné papiere</t>
  </si>
  <si>
    <t>- štátne pokladničné poukážky</t>
  </si>
  <si>
    <t>- štátne dlhopisy</t>
  </si>
  <si>
    <t>- ostatné cenné papiere</t>
  </si>
  <si>
    <t>8.</t>
  </si>
  <si>
    <t>Ostatné aktíva</t>
  </si>
  <si>
    <t>9.</t>
  </si>
  <si>
    <t xml:space="preserve">AKTÍVA  CELKOM </t>
  </si>
  <si>
    <t>Príloha č.1</t>
  </si>
  <si>
    <t xml:space="preserve"> </t>
  </si>
  <si>
    <t>Rozpočet</t>
  </si>
  <si>
    <t>Očak. skut.</t>
  </si>
  <si>
    <t>Index</t>
  </si>
  <si>
    <t>k 31.12.2015</t>
  </si>
  <si>
    <t>k 31.12.2016</t>
  </si>
  <si>
    <t>rozpočet 2016 / očak.skut. 2015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</si>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</sst>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S_k_-;\-* #,##0.00\ _S_k_-;_-* &quot;-&quot;??\ _S_k_-;_-@_-"/>
    <numFmt numFmtId="165" formatCode="0.0%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" fontId="1" fillId="0" borderId="0"/>
    <xf numFmtId="164" fontId="1" fillId="0" borderId="0" applyFont="0" applyFill="0" applyBorder="0" applyAlignment="0" applyProtection="0"/>
    <xf numFmtId="3" fontId="1" fillId="0" borderId="0"/>
  </cellStyleXfs>
  <cellXfs count="76">
    <xf numFmtId="0" fontId="0" fillId="0" borderId="0" xfId="0"/>
    <xf numFmtId="3" fontId="1" fillId="0" borderId="0" xfId="1"/>
    <xf numFmtId="3" fontId="2" fillId="0" borderId="0" xfId="1" applyFont="1"/>
    <xf numFmtId="3" fontId="4" fillId="0" borderId="0" xfId="1" applyFont="1" applyBorder="1" applyAlignment="1">
      <alignment vertical="top"/>
    </xf>
    <xf numFmtId="3" fontId="3" fillId="0" borderId="0" xfId="1" applyFont="1" applyBorder="1"/>
    <xf numFmtId="3" fontId="3" fillId="2" borderId="4" xfId="1" applyFont="1" applyFill="1" applyBorder="1"/>
    <xf numFmtId="3" fontId="3" fillId="2" borderId="8" xfId="1" applyFont="1" applyFill="1" applyBorder="1"/>
    <xf numFmtId="3" fontId="5" fillId="2" borderId="3" xfId="1" applyFont="1" applyFill="1" applyBorder="1"/>
    <xf numFmtId="49" fontId="6" fillId="2" borderId="9" xfId="1" applyNumberFormat="1" applyFont="1" applyFill="1" applyBorder="1" applyAlignment="1">
      <alignment horizontal="centerContinuous" vertical="center" wrapText="1"/>
    </xf>
    <xf numFmtId="3" fontId="5" fillId="0" borderId="3" xfId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left" vertical="center" wrapText="1"/>
    </xf>
    <xf numFmtId="3" fontId="5" fillId="0" borderId="8" xfId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left" vertical="center" wrapText="1"/>
    </xf>
    <xf numFmtId="3" fontId="5" fillId="0" borderId="10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 vertical="center" wrapText="1"/>
    </xf>
    <xf numFmtId="3" fontId="3" fillId="0" borderId="10" xfId="1" applyFont="1" applyBorder="1" applyAlignment="1">
      <alignment horizontal="center"/>
    </xf>
    <xf numFmtId="49" fontId="3" fillId="0" borderId="7" xfId="1" applyNumberFormat="1" applyFont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left" vertical="center" wrapText="1"/>
    </xf>
    <xf numFmtId="3" fontId="5" fillId="0" borderId="4" xfId="1" applyFont="1" applyBorder="1" applyAlignment="1">
      <alignment horizontal="center" vertical="center"/>
    </xf>
    <xf numFmtId="3" fontId="3" fillId="0" borderId="2" xfId="1" applyFont="1" applyBorder="1" applyAlignment="1">
      <alignment horizontal="center" vertical="center"/>
    </xf>
    <xf numFmtId="3" fontId="3" fillId="0" borderId="2" xfId="1" applyFont="1" applyBorder="1" applyAlignment="1">
      <alignment horizontal="center"/>
    </xf>
    <xf numFmtId="3" fontId="5" fillId="0" borderId="2" xfId="1" applyFont="1" applyBorder="1" applyAlignment="1">
      <alignment horizontal="center"/>
    </xf>
    <xf numFmtId="3" fontId="3" fillId="0" borderId="10" xfId="1" applyFont="1" applyBorder="1" applyAlignment="1">
      <alignment horizontal="center" vertical="center"/>
    </xf>
    <xf numFmtId="3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left" vertical="center" wrapText="1"/>
    </xf>
    <xf numFmtId="49" fontId="5" fillId="0" borderId="11" xfId="1" applyNumberFormat="1" applyFont="1" applyBorder="1" applyAlignment="1">
      <alignment horizontal="left" vertical="center" wrapText="1"/>
    </xf>
    <xf numFmtId="49" fontId="3" fillId="0" borderId="12" xfId="1" applyNumberFormat="1" applyFont="1" applyBorder="1" applyAlignment="1">
      <alignment horizontal="left" vertical="center" wrapText="1"/>
    </xf>
    <xf numFmtId="49" fontId="3" fillId="0" borderId="13" xfId="1" applyNumberFormat="1" applyFont="1" applyBorder="1" applyAlignment="1">
      <alignment horizontal="left" vertical="center" wrapText="1"/>
    </xf>
    <xf numFmtId="3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8" xfId="1" applyNumberFormat="1" applyFont="1" applyBorder="1" applyAlignment="1">
      <alignment horizontal="left" vertical="center" wrapText="1"/>
    </xf>
    <xf numFmtId="49" fontId="3" fillId="0" borderId="10" xfId="1" applyNumberFormat="1" applyFont="1" applyBorder="1" applyAlignment="1">
      <alignment horizontal="left" vertical="center" wrapText="1"/>
    </xf>
    <xf numFmtId="3" fontId="5" fillId="3" borderId="1" xfId="1" applyFont="1" applyFill="1" applyBorder="1" applyAlignment="1">
      <alignment horizontal="center" vertical="center"/>
    </xf>
    <xf numFmtId="3" fontId="5" fillId="3" borderId="3" xfId="1" applyFont="1" applyFill="1" applyBorder="1" applyAlignment="1">
      <alignment vertical="center"/>
    </xf>
    <xf numFmtId="165" fontId="3" fillId="0" borderId="2" xfId="1" applyNumberFormat="1" applyFont="1" applyBorder="1" applyAlignment="1">
      <alignment horizontal="right" vertical="center" wrapText="1"/>
    </xf>
    <xf numFmtId="165" fontId="3" fillId="0" borderId="5" xfId="1" applyNumberFormat="1" applyFont="1" applyFill="1" applyBorder="1" applyAlignment="1">
      <alignment horizontal="right" vertical="center" wrapText="1"/>
    </xf>
    <xf numFmtId="165" fontId="5" fillId="0" borderId="4" xfId="1" applyNumberFormat="1" applyFont="1" applyBorder="1" applyAlignment="1">
      <alignment horizontal="right" vertical="center" wrapText="1"/>
    </xf>
    <xf numFmtId="3" fontId="1" fillId="0" borderId="0" xfId="1"/>
    <xf numFmtId="3" fontId="2" fillId="0" borderId="0" xfId="1" applyFont="1" applyFill="1" applyAlignment="1">
      <alignment horizontal="right"/>
    </xf>
    <xf numFmtId="3" fontId="3" fillId="0" borderId="0" xfId="1" applyFont="1" applyFill="1"/>
    <xf numFmtId="3" fontId="3" fillId="0" borderId="0" xfId="1" applyFont="1" applyFill="1" applyBorder="1" applyAlignment="1">
      <alignment horizontal="right"/>
    </xf>
    <xf numFmtId="3" fontId="5" fillId="2" borderId="4" xfId="1" applyFont="1" applyFill="1" applyBorder="1" applyAlignment="1">
      <alignment horizontal="center"/>
    </xf>
    <xf numFmtId="14" fontId="5" fillId="2" borderId="3" xfId="1" applyNumberFormat="1" applyFont="1" applyFill="1" applyBorder="1" applyAlignment="1">
      <alignment horizontal="center"/>
    </xf>
    <xf numFmtId="14" fontId="5" fillId="2" borderId="3" xfId="1" applyNumberFormat="1" applyFont="1" applyFill="1" applyBorder="1" applyAlignment="1">
      <alignment horizontal="center" vertical="justify"/>
    </xf>
    <xf numFmtId="3" fontId="5" fillId="0" borderId="3" xfId="1" applyFont="1" applyFill="1" applyBorder="1" applyAlignment="1">
      <alignment horizontal="right" vertical="center"/>
    </xf>
    <xf numFmtId="3" fontId="5" fillId="4" borderId="3" xfId="1" applyFont="1" applyFill="1" applyBorder="1" applyAlignment="1">
      <alignment horizontal="right" vertical="center"/>
    </xf>
    <xf numFmtId="165" fontId="5" fillId="0" borderId="3" xfId="1" applyNumberFormat="1" applyFont="1" applyFill="1" applyBorder="1" applyAlignment="1">
      <alignment horizontal="right" vertical="center"/>
    </xf>
    <xf numFmtId="3" fontId="5" fillId="0" borderId="4" xfId="1" applyNumberFormat="1" applyFont="1" applyFill="1" applyBorder="1" applyAlignment="1">
      <alignment horizontal="right" vertical="center" wrapText="1"/>
    </xf>
    <xf numFmtId="3" fontId="5" fillId="4" borderId="4" xfId="1" applyNumberFormat="1" applyFont="1" applyFill="1" applyBorder="1" applyAlignment="1">
      <alignment horizontal="right" vertical="center" wrapText="1"/>
    </xf>
    <xf numFmtId="165" fontId="5" fillId="0" borderId="4" xfId="1" applyNumberFormat="1" applyFont="1" applyFill="1" applyBorder="1" applyAlignment="1">
      <alignment horizontal="right" vertical="center" wrapText="1"/>
    </xf>
    <xf numFmtId="3" fontId="5" fillId="0" borderId="2" xfId="1" applyNumberFormat="1" applyFont="1" applyFill="1" applyBorder="1" applyAlignment="1">
      <alignment horizontal="right" vertical="center" wrapText="1"/>
    </xf>
    <xf numFmtId="3" fontId="5" fillId="4" borderId="2" xfId="1" applyNumberFormat="1" applyFont="1" applyFill="1" applyBorder="1" applyAlignment="1">
      <alignment horizontal="right" vertical="center" wrapText="1"/>
    </xf>
    <xf numFmtId="165" fontId="5" fillId="0" borderId="2" xfId="1" applyNumberFormat="1" applyFont="1" applyFill="1" applyBorder="1" applyAlignment="1">
      <alignment horizontal="right" vertical="center" wrapText="1"/>
    </xf>
    <xf numFmtId="3" fontId="3" fillId="0" borderId="7" xfId="1" applyNumberFormat="1" applyFont="1" applyFill="1" applyBorder="1" applyAlignment="1">
      <alignment horizontal="right" vertical="center" wrapText="1"/>
    </xf>
    <xf numFmtId="3" fontId="3" fillId="4" borderId="7" xfId="1" applyNumberFormat="1" applyFont="1" applyFill="1" applyBorder="1" applyAlignment="1">
      <alignment horizontal="right" vertical="center" wrapText="1"/>
    </xf>
    <xf numFmtId="165" fontId="3" fillId="0" borderId="7" xfId="1" applyNumberFormat="1" applyFont="1" applyFill="1" applyBorder="1" applyAlignment="1">
      <alignment horizontal="right" vertical="center" wrapText="1"/>
    </xf>
    <xf numFmtId="3" fontId="3" fillId="4" borderId="6" xfId="1" applyNumberFormat="1" applyFont="1" applyFill="1" applyBorder="1" applyAlignment="1">
      <alignment horizontal="right" vertical="center" wrapText="1"/>
    </xf>
    <xf numFmtId="165" fontId="3" fillId="0" borderId="6" xfId="1" applyNumberFormat="1" applyFont="1" applyFill="1" applyBorder="1" applyAlignment="1">
      <alignment horizontal="right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right" vertical="center" wrapText="1"/>
    </xf>
    <xf numFmtId="3" fontId="3" fillId="4" borderId="2" xfId="1" applyNumberFormat="1" applyFont="1" applyFill="1" applyBorder="1" applyAlignment="1">
      <alignment horizontal="right" vertical="center" wrapText="1"/>
    </xf>
    <xf numFmtId="165" fontId="3" fillId="0" borderId="2" xfId="1" applyNumberFormat="1" applyFont="1" applyFill="1" applyBorder="1" applyAlignment="1">
      <alignment horizontal="righ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3" fontId="3" fillId="0" borderId="6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3" fillId="0" borderId="2" xfId="1" applyNumberFormat="1" applyFont="1" applyBorder="1" applyAlignment="1">
      <alignment horizontal="right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3" fontId="3" fillId="4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Fill="1" applyBorder="1" applyAlignment="1">
      <alignment horizontal="right" vertical="center" wrapText="1"/>
    </xf>
    <xf numFmtId="3" fontId="5" fillId="0" borderId="1" xfId="1" applyFont="1" applyFill="1" applyBorder="1" applyAlignment="1">
      <alignment horizontal="right" vertical="center"/>
    </xf>
    <xf numFmtId="3" fontId="5" fillId="4" borderId="1" xfId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right" vertical="center"/>
    </xf>
    <xf numFmtId="3" fontId="5" fillId="3" borderId="1" xfId="1" applyNumberFormat="1" applyFont="1" applyFill="1" applyBorder="1" applyAlignment="1">
      <alignment horizontal="right" vertical="center" wrapText="1"/>
    </xf>
    <xf numFmtId="165" fontId="5" fillId="3" borderId="1" xfId="1" applyNumberFormat="1" applyFont="1" applyFill="1" applyBorder="1" applyAlignment="1">
      <alignment horizontal="right" vertical="center" wrapText="1"/>
    </xf>
  </cellXfs>
  <cellStyles count="4">
    <cellStyle name="Čiarka 2" xfId="2"/>
    <cellStyle name="Normálna" xfId="0" builtinId="0"/>
    <cellStyle name="Normálna 2" xfId="1"/>
    <cellStyle name="normální_List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workbookViewId="0">
      <selection activeCell="I17" sqref="I17"/>
    </sheetView>
  </sheetViews>
  <sheetFormatPr defaultRowHeight="15" x14ac:dyDescent="0.25"/>
  <cols>
    <col min="1" max="1" width="4.28515625" customWidth="1"/>
    <col min="2" max="2" width="61.5703125" customWidth="1"/>
    <col min="3" max="5" width="11.7109375" customWidth="1"/>
    <col min="6" max="6" width="14.7109375" bestFit="1" customWidth="1"/>
  </cols>
  <sheetData>
    <row r="1" spans="1:6" ht="15.75" x14ac:dyDescent="0.25">
      <c r="A1" s="2"/>
      <c r="B1" s="1"/>
      <c r="C1" s="38"/>
      <c r="D1" s="38"/>
      <c r="E1" s="39"/>
      <c r="F1" s="38" t="s">
        <v>42</v>
      </c>
    </row>
    <row r="2" spans="1:6" ht="18.75" thickBot="1" x14ac:dyDescent="0.3">
      <c r="A2" s="3" t="s">
        <v>0</v>
      </c>
      <c r="B2" s="4"/>
      <c r="C2" s="40" t="s">
        <v>43</v>
      </c>
      <c r="D2" s="40"/>
      <c r="E2" s="40"/>
      <c r="F2" s="37"/>
    </row>
    <row r="3" spans="1:6" x14ac:dyDescent="0.25">
      <c r="A3" s="5"/>
      <c r="B3" s="6"/>
      <c r="C3" s="41" t="s">
        <v>44</v>
      </c>
      <c r="D3" s="41" t="s">
        <v>45</v>
      </c>
      <c r="E3" s="41" t="s">
        <v>44</v>
      </c>
      <c r="F3" s="41" t="s">
        <v>46</v>
      </c>
    </row>
    <row r="4" spans="1:6" ht="26.25" thickBot="1" x14ac:dyDescent="0.3">
      <c r="A4" s="7" t="s">
        <v>1</v>
      </c>
      <c r="B4" s="8" t="s">
        <v>2</v>
      </c>
      <c r="C4" s="42" t="s">
        <v>47</v>
      </c>
      <c r="D4" s="42" t="s">
        <v>47</v>
      </c>
      <c r="E4" s="42" t="s">
        <v>48</v>
      </c>
      <c r="F4" s="43" t="s">
        <v>49</v>
      </c>
    </row>
    <row r="5" spans="1:6" ht="20.25" customHeight="1" thickBot="1" x14ac:dyDescent="0.3">
      <c r="A5" s="9" t="s">
        <v>3</v>
      </c>
      <c r="B5" s="10" t="s">
        <v>4</v>
      </c>
      <c r="C5" s="44">
        <v>5</v>
      </c>
      <c r="D5" s="44">
        <v>5</v>
      </c>
      <c r="E5" s="45">
        <v>5</v>
      </c>
      <c r="F5" s="46">
        <f>E5/D5</f>
        <v>1</v>
      </c>
    </row>
    <row r="6" spans="1:6" ht="20.25" customHeight="1" x14ac:dyDescent="0.25">
      <c r="A6" s="11" t="s">
        <v>5</v>
      </c>
      <c r="B6" s="12" t="s">
        <v>6</v>
      </c>
      <c r="C6" s="47">
        <f>C8+C9+C10+C11</f>
        <v>157115</v>
      </c>
      <c r="D6" s="47">
        <f t="shared" ref="D6:E6" si="0">D8+D9+D10+D11</f>
        <v>156110</v>
      </c>
      <c r="E6" s="48">
        <f t="shared" si="0"/>
        <v>166115</v>
      </c>
      <c r="F6" s="49">
        <f t="shared" ref="F6:F41" si="1">E6/D6</f>
        <v>1.0640894241240151</v>
      </c>
    </row>
    <row r="7" spans="1:6" ht="16.5" customHeight="1" x14ac:dyDescent="0.25">
      <c r="A7" s="13"/>
      <c r="B7" s="14" t="s">
        <v>7</v>
      </c>
      <c r="C7" s="50"/>
      <c r="D7" s="50"/>
      <c r="E7" s="51"/>
      <c r="F7" s="52"/>
    </row>
    <row r="8" spans="1:6" ht="16.5" customHeight="1" x14ac:dyDescent="0.25">
      <c r="A8" s="15"/>
      <c r="B8" s="16" t="s">
        <v>8</v>
      </c>
      <c r="C8" s="53">
        <v>10</v>
      </c>
      <c r="D8" s="53">
        <v>10</v>
      </c>
      <c r="E8" s="54">
        <v>10</v>
      </c>
      <c r="F8" s="55">
        <f t="shared" si="1"/>
        <v>1</v>
      </c>
    </row>
    <row r="9" spans="1:6" ht="16.5" customHeight="1" x14ac:dyDescent="0.25">
      <c r="A9" s="15"/>
      <c r="B9" s="17" t="s">
        <v>9</v>
      </c>
      <c r="C9" s="53">
        <v>105</v>
      </c>
      <c r="D9" s="53">
        <v>100</v>
      </c>
      <c r="E9" s="56">
        <v>105</v>
      </c>
      <c r="F9" s="55">
        <f t="shared" si="1"/>
        <v>1.05</v>
      </c>
    </row>
    <row r="10" spans="1:6" ht="16.5" customHeight="1" x14ac:dyDescent="0.25">
      <c r="A10" s="15"/>
      <c r="B10" s="17" t="s">
        <v>10</v>
      </c>
      <c r="C10" s="53">
        <v>0</v>
      </c>
      <c r="D10" s="53">
        <v>0</v>
      </c>
      <c r="E10" s="56">
        <v>0</v>
      </c>
      <c r="F10" s="66" t="s">
        <v>50</v>
      </c>
    </row>
    <row r="11" spans="1:6" ht="16.5" customHeight="1" thickBot="1" x14ac:dyDescent="0.3">
      <c r="A11" s="15"/>
      <c r="B11" s="14" t="s">
        <v>11</v>
      </c>
      <c r="C11" s="59">
        <v>157000</v>
      </c>
      <c r="D11" s="59">
        <v>156000</v>
      </c>
      <c r="E11" s="60">
        <v>166000</v>
      </c>
      <c r="F11" s="35">
        <f t="shared" si="1"/>
        <v>1.0641025641025641</v>
      </c>
    </row>
    <row r="12" spans="1:6" ht="20.25" customHeight="1" x14ac:dyDescent="0.25">
      <c r="A12" s="18" t="s">
        <v>12</v>
      </c>
      <c r="B12" s="12" t="s">
        <v>13</v>
      </c>
      <c r="C12" s="47">
        <f>C13+C17</f>
        <v>19550</v>
      </c>
      <c r="D12" s="47">
        <f t="shared" ref="D12:E12" si="2">D13+D17</f>
        <v>16000</v>
      </c>
      <c r="E12" s="48">
        <f t="shared" si="2"/>
        <v>6000</v>
      </c>
      <c r="F12" s="49">
        <f t="shared" si="1"/>
        <v>0.375</v>
      </c>
    </row>
    <row r="13" spans="1:6" ht="16.5" customHeight="1" x14ac:dyDescent="0.25">
      <c r="A13" s="19"/>
      <c r="B13" s="14" t="s">
        <v>14</v>
      </c>
      <c r="C13" s="62">
        <f>C15+C16</f>
        <v>19550</v>
      </c>
      <c r="D13" s="62">
        <f t="shared" ref="D13:E13" si="3">D15+D16</f>
        <v>16000</v>
      </c>
      <c r="E13" s="60">
        <f t="shared" si="3"/>
        <v>6000</v>
      </c>
      <c r="F13" s="61">
        <f t="shared" si="1"/>
        <v>0.375</v>
      </c>
    </row>
    <row r="14" spans="1:6" ht="16.5" customHeight="1" x14ac:dyDescent="0.25">
      <c r="A14" s="20"/>
      <c r="B14" s="14" t="s">
        <v>7</v>
      </c>
      <c r="C14" s="62"/>
      <c r="D14" s="62"/>
      <c r="E14" s="60"/>
      <c r="F14" s="72"/>
    </row>
    <row r="15" spans="1:6" ht="16.5" customHeight="1" x14ac:dyDescent="0.25">
      <c r="A15" s="21"/>
      <c r="B15" s="16" t="s">
        <v>15</v>
      </c>
      <c r="C15" s="53">
        <v>19550</v>
      </c>
      <c r="D15" s="53">
        <v>16000</v>
      </c>
      <c r="E15" s="54">
        <v>6000</v>
      </c>
      <c r="F15" s="55">
        <f t="shared" si="1"/>
        <v>0.375</v>
      </c>
    </row>
    <row r="16" spans="1:6" ht="16.5" customHeight="1" x14ac:dyDescent="0.25">
      <c r="A16" s="21"/>
      <c r="B16" s="14" t="s">
        <v>16</v>
      </c>
      <c r="C16" s="53">
        <v>0</v>
      </c>
      <c r="D16" s="53">
        <v>0</v>
      </c>
      <c r="E16" s="54">
        <v>0</v>
      </c>
      <c r="F16" s="66" t="s">
        <v>50</v>
      </c>
    </row>
    <row r="17" spans="1:6" ht="16.5" customHeight="1" thickBot="1" x14ac:dyDescent="0.3">
      <c r="A17" s="21"/>
      <c r="B17" s="17" t="s">
        <v>17</v>
      </c>
      <c r="C17" s="63">
        <v>0</v>
      </c>
      <c r="D17" s="63">
        <v>0</v>
      </c>
      <c r="E17" s="56">
        <v>0</v>
      </c>
      <c r="F17" s="58" t="s">
        <v>50</v>
      </c>
    </row>
    <row r="18" spans="1:6" ht="20.25" customHeight="1" x14ac:dyDescent="0.25">
      <c r="A18" s="11" t="s">
        <v>18</v>
      </c>
      <c r="B18" s="12" t="s">
        <v>19</v>
      </c>
      <c r="C18" s="64">
        <f>C19+C25</f>
        <v>193935</v>
      </c>
      <c r="D18" s="64">
        <f t="shared" ref="D18:E18" si="4">D19+D25</f>
        <v>181753</v>
      </c>
      <c r="E18" s="48">
        <f t="shared" si="4"/>
        <v>178745</v>
      </c>
      <c r="F18" s="36">
        <f t="shared" si="1"/>
        <v>0.98345006684896541</v>
      </c>
    </row>
    <row r="19" spans="1:6" ht="16.5" customHeight="1" x14ac:dyDescent="0.25">
      <c r="A19" s="22"/>
      <c r="B19" s="14" t="s">
        <v>20</v>
      </c>
      <c r="C19" s="65">
        <f>C21+C22+C23+C24</f>
        <v>222500</v>
      </c>
      <c r="D19" s="65">
        <f t="shared" ref="D19:E19" si="5">D21+D22+D23+D24</f>
        <v>215248</v>
      </c>
      <c r="E19" s="60">
        <f t="shared" si="5"/>
        <v>213700</v>
      </c>
      <c r="F19" s="34">
        <f t="shared" si="1"/>
        <v>0.99280829554746153</v>
      </c>
    </row>
    <row r="20" spans="1:6" ht="16.5" customHeight="1" x14ac:dyDescent="0.25">
      <c r="A20" s="15"/>
      <c r="B20" s="14" t="s">
        <v>7</v>
      </c>
      <c r="C20" s="62"/>
      <c r="D20" s="62"/>
      <c r="E20" s="60"/>
      <c r="F20" s="61"/>
    </row>
    <row r="21" spans="1:6" ht="16.5" customHeight="1" x14ac:dyDescent="0.25">
      <c r="A21" s="15"/>
      <c r="B21" s="16" t="s">
        <v>21</v>
      </c>
      <c r="C21" s="53">
        <v>105000</v>
      </c>
      <c r="D21" s="53">
        <v>100000</v>
      </c>
      <c r="E21" s="54">
        <v>99000</v>
      </c>
      <c r="F21" s="55">
        <f t="shared" si="1"/>
        <v>0.99</v>
      </c>
    </row>
    <row r="22" spans="1:6" ht="16.5" customHeight="1" x14ac:dyDescent="0.25">
      <c r="A22" s="15"/>
      <c r="B22" s="16" t="s">
        <v>22</v>
      </c>
      <c r="C22" s="53">
        <v>100000</v>
      </c>
      <c r="D22" s="53">
        <v>102299</v>
      </c>
      <c r="E22" s="54">
        <v>101000</v>
      </c>
      <c r="F22" s="55">
        <f t="shared" si="1"/>
        <v>0.98730192866010424</v>
      </c>
    </row>
    <row r="23" spans="1:6" ht="16.5" customHeight="1" x14ac:dyDescent="0.25">
      <c r="A23" s="20"/>
      <c r="B23" s="17" t="s">
        <v>23</v>
      </c>
      <c r="C23" s="63">
        <v>17500</v>
      </c>
      <c r="D23" s="63">
        <v>12949</v>
      </c>
      <c r="E23" s="54">
        <v>13700</v>
      </c>
      <c r="F23" s="57">
        <f t="shared" si="1"/>
        <v>1.057996756506294</v>
      </c>
    </row>
    <row r="24" spans="1:6" ht="16.5" customHeight="1" x14ac:dyDescent="0.25">
      <c r="A24" s="20"/>
      <c r="B24" s="17" t="s">
        <v>24</v>
      </c>
      <c r="C24" s="63">
        <v>0</v>
      </c>
      <c r="D24" s="63">
        <v>0</v>
      </c>
      <c r="E24" s="54">
        <v>0</v>
      </c>
      <c r="F24" s="58" t="s">
        <v>50</v>
      </c>
    </row>
    <row r="25" spans="1:6" ht="16.5" customHeight="1" thickBot="1" x14ac:dyDescent="0.3">
      <c r="A25" s="21"/>
      <c r="B25" s="17" t="s">
        <v>17</v>
      </c>
      <c r="C25" s="63">
        <v>-28565</v>
      </c>
      <c r="D25" s="63">
        <v>-33495</v>
      </c>
      <c r="E25" s="56">
        <v>-34955</v>
      </c>
      <c r="F25" s="57">
        <f t="shared" si="1"/>
        <v>1.0435885953127333</v>
      </c>
    </row>
    <row r="26" spans="1:6" ht="20.25" customHeight="1" x14ac:dyDescent="0.25">
      <c r="A26" s="18" t="s">
        <v>25</v>
      </c>
      <c r="B26" s="12" t="s">
        <v>26</v>
      </c>
      <c r="C26" s="47">
        <f>C28+C29+C30</f>
        <v>3105</v>
      </c>
      <c r="D26" s="47">
        <f t="shared" ref="D26:E26" si="6">D28+D29+D30</f>
        <v>10820</v>
      </c>
      <c r="E26" s="48">
        <f t="shared" si="6"/>
        <v>10770</v>
      </c>
      <c r="F26" s="49">
        <f t="shared" si="1"/>
        <v>0.99537892791127547</v>
      </c>
    </row>
    <row r="27" spans="1:6" ht="16.5" customHeight="1" x14ac:dyDescent="0.25">
      <c r="A27" s="19"/>
      <c r="B27" s="14" t="s">
        <v>7</v>
      </c>
      <c r="C27" s="62"/>
      <c r="D27" s="62"/>
      <c r="E27" s="60"/>
      <c r="F27" s="61"/>
    </row>
    <row r="28" spans="1:6" ht="16.5" customHeight="1" x14ac:dyDescent="0.25">
      <c r="A28" s="19"/>
      <c r="B28" s="16" t="s">
        <v>27</v>
      </c>
      <c r="C28" s="53">
        <v>1785</v>
      </c>
      <c r="D28" s="53">
        <v>3981</v>
      </c>
      <c r="E28" s="54">
        <v>3995</v>
      </c>
      <c r="F28" s="55">
        <f t="shared" si="1"/>
        <v>1.0035167043456419</v>
      </c>
    </row>
    <row r="29" spans="1:6" ht="16.5" customHeight="1" x14ac:dyDescent="0.25">
      <c r="A29" s="19"/>
      <c r="B29" s="16" t="s">
        <v>28</v>
      </c>
      <c r="C29" s="53">
        <v>1458</v>
      </c>
      <c r="D29" s="53">
        <v>6967</v>
      </c>
      <c r="E29" s="54">
        <v>6913</v>
      </c>
      <c r="F29" s="55">
        <f t="shared" si="1"/>
        <v>0.99224917468063734</v>
      </c>
    </row>
    <row r="30" spans="1:6" ht="16.5" customHeight="1" thickBot="1" x14ac:dyDescent="0.3">
      <c r="A30" s="23"/>
      <c r="B30" s="24" t="s">
        <v>17</v>
      </c>
      <c r="C30" s="67">
        <v>-138</v>
      </c>
      <c r="D30" s="67">
        <v>-128</v>
      </c>
      <c r="E30" s="68">
        <v>-138</v>
      </c>
      <c r="F30" s="69">
        <f t="shared" si="1"/>
        <v>1.078125</v>
      </c>
    </row>
    <row r="31" spans="1:6" ht="20.25" customHeight="1" x14ac:dyDescent="0.25">
      <c r="A31" s="18" t="s">
        <v>29</v>
      </c>
      <c r="B31" s="25" t="s">
        <v>30</v>
      </c>
      <c r="C31" s="47">
        <f>C33+C34</f>
        <v>5915</v>
      </c>
      <c r="D31" s="47">
        <f t="shared" ref="D31:E31" si="7">D33+D34</f>
        <v>5177</v>
      </c>
      <c r="E31" s="48">
        <f t="shared" si="7"/>
        <v>4669</v>
      </c>
      <c r="F31" s="49">
        <f t="shared" si="1"/>
        <v>0.90187367201081703</v>
      </c>
    </row>
    <row r="32" spans="1:6" ht="16.5" customHeight="1" x14ac:dyDescent="0.25">
      <c r="A32" s="20"/>
      <c r="B32" s="26" t="s">
        <v>7</v>
      </c>
      <c r="C32" s="62"/>
      <c r="D32" s="62"/>
      <c r="E32" s="60"/>
      <c r="F32" s="61"/>
    </row>
    <row r="33" spans="1:6" ht="16.5" customHeight="1" x14ac:dyDescent="0.25">
      <c r="A33" s="20"/>
      <c r="B33" s="27" t="s">
        <v>31</v>
      </c>
      <c r="C33" s="53">
        <v>2979</v>
      </c>
      <c r="D33" s="53">
        <v>2469</v>
      </c>
      <c r="E33" s="54">
        <v>2259</v>
      </c>
      <c r="F33" s="55">
        <f t="shared" si="1"/>
        <v>0.91494532199270961</v>
      </c>
    </row>
    <row r="34" spans="1:6" ht="16.5" customHeight="1" thickBot="1" x14ac:dyDescent="0.3">
      <c r="A34" s="20"/>
      <c r="B34" s="17" t="s">
        <v>32</v>
      </c>
      <c r="C34" s="63">
        <v>2936</v>
      </c>
      <c r="D34" s="63">
        <v>2708</v>
      </c>
      <c r="E34" s="68">
        <v>2410</v>
      </c>
      <c r="F34" s="57">
        <f t="shared" si="1"/>
        <v>0.88995568685376658</v>
      </c>
    </row>
    <row r="35" spans="1:6" ht="20.25" customHeight="1" x14ac:dyDescent="0.25">
      <c r="A35" s="18" t="s">
        <v>33</v>
      </c>
      <c r="B35" s="30" t="s">
        <v>34</v>
      </c>
      <c r="C35" s="47">
        <f>C37+C38+C39</f>
        <v>16500</v>
      </c>
      <c r="D35" s="47">
        <f t="shared" ref="D35:E35" si="8">D37+D38+D39</f>
        <v>16500</v>
      </c>
      <c r="E35" s="48">
        <f t="shared" si="8"/>
        <v>16500</v>
      </c>
      <c r="F35" s="49">
        <f t="shared" si="1"/>
        <v>1</v>
      </c>
    </row>
    <row r="36" spans="1:6" ht="16.5" customHeight="1" x14ac:dyDescent="0.25">
      <c r="A36" s="20"/>
      <c r="B36" s="31" t="s">
        <v>7</v>
      </c>
      <c r="C36" s="62"/>
      <c r="D36" s="62"/>
      <c r="E36" s="60"/>
      <c r="F36" s="61"/>
    </row>
    <row r="37" spans="1:6" ht="16.5" customHeight="1" x14ac:dyDescent="0.25">
      <c r="A37" s="20"/>
      <c r="B37" s="31" t="s">
        <v>35</v>
      </c>
      <c r="C37" s="62">
        <v>0</v>
      </c>
      <c r="D37" s="62">
        <v>0</v>
      </c>
      <c r="E37" s="60">
        <v>0</v>
      </c>
      <c r="F37" s="72" t="s">
        <v>50</v>
      </c>
    </row>
    <row r="38" spans="1:6" ht="16.5" customHeight="1" x14ac:dyDescent="0.25">
      <c r="A38" s="20"/>
      <c r="B38" s="31" t="s">
        <v>36</v>
      </c>
      <c r="C38" s="62">
        <v>16500</v>
      </c>
      <c r="D38" s="62">
        <v>16500</v>
      </c>
      <c r="E38" s="60">
        <v>16500</v>
      </c>
      <c r="F38" s="61">
        <f t="shared" si="1"/>
        <v>1</v>
      </c>
    </row>
    <row r="39" spans="1:6" ht="16.5" customHeight="1" thickBot="1" x14ac:dyDescent="0.3">
      <c r="A39" s="20"/>
      <c r="B39" s="31" t="s">
        <v>37</v>
      </c>
      <c r="C39" s="62">
        <v>0</v>
      </c>
      <c r="D39" s="62">
        <v>0</v>
      </c>
      <c r="E39" s="60">
        <v>0</v>
      </c>
      <c r="F39" s="72" t="s">
        <v>50</v>
      </c>
    </row>
    <row r="40" spans="1:6" ht="20.25" customHeight="1" thickBot="1" x14ac:dyDescent="0.3">
      <c r="A40" s="28" t="s">
        <v>38</v>
      </c>
      <c r="B40" s="29" t="s">
        <v>39</v>
      </c>
      <c r="C40" s="70">
        <v>9175</v>
      </c>
      <c r="D40" s="70">
        <v>17135</v>
      </c>
      <c r="E40" s="71">
        <v>11596</v>
      </c>
      <c r="F40" s="73">
        <f t="shared" si="1"/>
        <v>0.67674350744091039</v>
      </c>
    </row>
    <row r="41" spans="1:6" ht="25.5" customHeight="1" thickBot="1" x14ac:dyDescent="0.3">
      <c r="A41" s="32" t="s">
        <v>40</v>
      </c>
      <c r="B41" s="33" t="s">
        <v>41</v>
      </c>
      <c r="C41" s="74">
        <f>C5+C6+C12+C18+C26+C31+C35+C40</f>
        <v>405300</v>
      </c>
      <c r="D41" s="74">
        <f t="shared" ref="D41:E41" si="9">D5+D6+D12+D18+D26+D31+D35+D40</f>
        <v>403500</v>
      </c>
      <c r="E41" s="74">
        <f t="shared" si="9"/>
        <v>394400</v>
      </c>
      <c r="F41" s="75">
        <f t="shared" si="1"/>
        <v>0.97744733581164811</v>
      </c>
    </row>
  </sheetData>
  <printOptions horizontalCentered="1"/>
  <pageMargins left="0.39370078740157483" right="0.39370078740157483" top="0.59055118110236227" bottom="0.39370078740157483" header="0.39370078740157483" footer="0.19685039370078741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priloha_1</vt:lpstr>
    </vt:vector>
  </TitlesOfParts>
  <Company>EXIMBANKA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Horský</dc:creator>
  <cp:lastModifiedBy>Dagmar Blažeková</cp:lastModifiedBy>
  <cp:lastPrinted>2015-08-13T13:44:19Z</cp:lastPrinted>
  <dcterms:created xsi:type="dcterms:W3CDTF">2015-08-13T12:09:18Z</dcterms:created>
  <dcterms:modified xsi:type="dcterms:W3CDTF">2015-09-08T10:15:59Z</dcterms:modified>
</cp:coreProperties>
</file>